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 yWindow="1515" windowWidth="28350" windowHeight="10635"/>
  </bookViews>
  <sheets>
    <sheet name="全国" sheetId="1" r:id="rId1"/>
  </sheets>
  <definedNames>
    <definedName name="__xlnm.Print_Area" localSheetId="0">全国!$B$2:$AF$100</definedName>
    <definedName name="__xlnm.Print_Titles" localSheetId="0">(全国!$B:$B,全国!$1:$9)</definedName>
    <definedName name="_xlnm.Print_Area" localSheetId="0">全国!$B$2:$AF$100</definedName>
    <definedName name="印刷領域">#N/A</definedName>
    <definedName name="書式パターン">"#REF!"</definedName>
  </definedNames>
  <calcPr calcId="144525"/>
</workbook>
</file>

<file path=xl/calcChain.xml><?xml version="1.0" encoding="utf-8"?>
<calcChain xmlns="http://schemas.openxmlformats.org/spreadsheetml/2006/main">
  <c r="AF83" i="1" l="1"/>
  <c r="AD83" i="1"/>
  <c r="AB83" i="1"/>
  <c r="Z83" i="1"/>
  <c r="X83" i="1"/>
  <c r="V83" i="1"/>
  <c r="S83" i="1"/>
  <c r="O83" i="1"/>
  <c r="Q83" i="1" s="1"/>
  <c r="N83" i="1"/>
  <c r="M83" i="1"/>
  <c r="K83" i="1"/>
  <c r="J83" i="1"/>
  <c r="F83" i="1"/>
  <c r="E83" i="1"/>
  <c r="AF82" i="1" l="1"/>
  <c r="AD82" i="1"/>
  <c r="AB82" i="1"/>
  <c r="Z82" i="1"/>
  <c r="X82" i="1"/>
  <c r="V82" i="1"/>
  <c r="S82" i="1"/>
  <c r="O82" i="1"/>
  <c r="Q82" i="1" s="1"/>
  <c r="N82" i="1"/>
  <c r="M82" i="1"/>
  <c r="K82" i="1"/>
  <c r="J82" i="1"/>
  <c r="F82" i="1"/>
  <c r="E82" i="1"/>
  <c r="P83" i="1" l="1"/>
  <c r="AF81" i="1"/>
  <c r="AD81" i="1"/>
  <c r="AB81" i="1"/>
  <c r="Z81" i="1"/>
  <c r="X81" i="1"/>
  <c r="V81" i="1"/>
  <c r="S81" i="1"/>
  <c r="O81" i="1"/>
  <c r="P82" i="1" s="1"/>
  <c r="O80" i="1"/>
  <c r="N81" i="1"/>
  <c r="M81" i="1"/>
  <c r="K81" i="1"/>
  <c r="J81" i="1"/>
  <c r="F81" i="1"/>
  <c r="E81" i="1"/>
  <c r="AD80" i="1"/>
  <c r="AF80" i="1"/>
  <c r="AB80" i="1"/>
  <c r="Z80" i="1"/>
  <c r="X80" i="1"/>
  <c r="V80" i="1"/>
  <c r="S80" i="1"/>
  <c r="Q80" i="1"/>
  <c r="N80" i="1"/>
  <c r="M80" i="1"/>
  <c r="K80" i="1"/>
  <c r="J80" i="1"/>
  <c r="F80" i="1"/>
  <c r="E80" i="1"/>
  <c r="P80" i="1"/>
  <c r="AC79" i="1"/>
  <c r="AD79" i="1"/>
  <c r="AA79" i="1"/>
  <c r="AB79" i="1"/>
  <c r="AF79" i="1"/>
  <c r="Z79" i="1"/>
  <c r="X79" i="1"/>
  <c r="V79" i="1"/>
  <c r="S79" i="1"/>
  <c r="O79" i="1"/>
  <c r="P79" i="1"/>
  <c r="N79" i="1"/>
  <c r="M79" i="1"/>
  <c r="K79" i="1"/>
  <c r="J79" i="1"/>
  <c r="F79" i="1"/>
  <c r="E79" i="1"/>
  <c r="Q79" i="1"/>
  <c r="AC78" i="1"/>
  <c r="AA78" i="1"/>
  <c r="K78" i="1"/>
  <c r="X76" i="1"/>
  <c r="X77" i="1"/>
  <c r="X78" i="1"/>
  <c r="S77" i="1"/>
  <c r="S78" i="1"/>
  <c r="S76" i="1"/>
  <c r="M77" i="1"/>
  <c r="M78" i="1"/>
  <c r="M76" i="1"/>
  <c r="J77" i="1"/>
  <c r="J78" i="1"/>
  <c r="J76" i="1"/>
  <c r="E77" i="1"/>
  <c r="E78" i="1"/>
  <c r="E76" i="1"/>
  <c r="AF78" i="1"/>
  <c r="AD78" i="1"/>
  <c r="AB78" i="1"/>
  <c r="Z78" i="1"/>
  <c r="V78" i="1"/>
  <c r="O78" i="1"/>
  <c r="Q78" i="1"/>
  <c r="N78" i="1"/>
  <c r="F78" i="1"/>
  <c r="P78" i="1"/>
  <c r="F77" i="1"/>
  <c r="N77" i="1"/>
  <c r="K77" i="1"/>
  <c r="O77" i="1"/>
  <c r="V77" i="1"/>
  <c r="Z77" i="1"/>
  <c r="AB77" i="1"/>
  <c r="AD77" i="1"/>
  <c r="AF77" i="1"/>
  <c r="Q77" i="1"/>
  <c r="AD51" i="1"/>
  <c r="AD52" i="1"/>
  <c r="AD53" i="1"/>
  <c r="AD54" i="1"/>
  <c r="AB51" i="1"/>
  <c r="AB52" i="1"/>
  <c r="AB53" i="1"/>
  <c r="AB54" i="1"/>
  <c r="AF51" i="1"/>
  <c r="AF52" i="1"/>
  <c r="AF53" i="1"/>
  <c r="AF54" i="1"/>
  <c r="Y52" i="1"/>
  <c r="Y53" i="1"/>
  <c r="Z53" i="1"/>
  <c r="Y54" i="1"/>
  <c r="Y51" i="1"/>
  <c r="Z52" i="1"/>
  <c r="X50" i="1"/>
  <c r="X51" i="1"/>
  <c r="X52" i="1"/>
  <c r="X53" i="1"/>
  <c r="X54" i="1"/>
  <c r="S51" i="1"/>
  <c r="S52" i="1"/>
  <c r="S53" i="1"/>
  <c r="S54" i="1"/>
  <c r="M51" i="1"/>
  <c r="M52" i="1"/>
  <c r="M53" i="1"/>
  <c r="M54" i="1"/>
  <c r="J51" i="1"/>
  <c r="J52" i="1"/>
  <c r="J53" i="1"/>
  <c r="F50" i="1"/>
  <c r="E51" i="1"/>
  <c r="E52" i="1"/>
  <c r="E53" i="1"/>
  <c r="E50" i="1"/>
  <c r="Z54" i="1"/>
  <c r="Z51" i="1"/>
  <c r="V76" i="1"/>
  <c r="V75" i="1"/>
  <c r="V74" i="1"/>
  <c r="V73" i="1"/>
  <c r="V72" i="1"/>
  <c r="V71" i="1"/>
  <c r="V70" i="1"/>
  <c r="V69" i="1"/>
  <c r="V68" i="1"/>
  <c r="V67" i="1"/>
  <c r="V66" i="1"/>
  <c r="V65" i="1"/>
  <c r="V64" i="1"/>
  <c r="V63" i="1"/>
  <c r="V62" i="1"/>
  <c r="V61" i="1"/>
  <c r="V60" i="1"/>
  <c r="V59" i="1"/>
  <c r="V58" i="1"/>
  <c r="V57" i="1"/>
  <c r="V56" i="1"/>
  <c r="V55" i="1"/>
  <c r="V54" i="1"/>
  <c r="V50" i="1"/>
  <c r="V49" i="1"/>
  <c r="V48" i="1"/>
  <c r="V47" i="1"/>
  <c r="V46" i="1"/>
  <c r="V45" i="1"/>
  <c r="V44" i="1"/>
  <c r="V43" i="1"/>
  <c r="V42" i="1"/>
  <c r="V41" i="1"/>
  <c r="V40" i="1"/>
  <c r="V39" i="1"/>
  <c r="V38" i="1"/>
  <c r="V37" i="1"/>
  <c r="V36" i="1"/>
  <c r="V35" i="1"/>
  <c r="V34" i="1"/>
  <c r="V33" i="1"/>
  <c r="V32" i="1"/>
  <c r="V31" i="1"/>
  <c r="V30" i="1"/>
  <c r="V29" i="1"/>
  <c r="V28" i="1"/>
  <c r="V27" i="1"/>
  <c r="V26" i="1"/>
  <c r="V25" i="1"/>
  <c r="V24" i="1"/>
  <c r="V15" i="1"/>
  <c r="V14" i="1"/>
  <c r="V13" i="1"/>
  <c r="V12" i="1"/>
  <c r="O76" i="1"/>
  <c r="P77" i="1" s="1"/>
  <c r="O75" i="1"/>
  <c r="O74" i="1"/>
  <c r="O73" i="1"/>
  <c r="O72" i="1"/>
  <c r="O71" i="1"/>
  <c r="O65" i="1"/>
  <c r="O70" i="1"/>
  <c r="O69" i="1"/>
  <c r="O68" i="1"/>
  <c r="O67" i="1"/>
  <c r="O66" i="1"/>
  <c r="O64" i="1"/>
  <c r="O63" i="1"/>
  <c r="O62" i="1"/>
  <c r="O61" i="1"/>
  <c r="O60" i="1"/>
  <c r="O59" i="1"/>
  <c r="O58" i="1"/>
  <c r="O57" i="1"/>
  <c r="O56" i="1"/>
  <c r="O55" i="1"/>
  <c r="O54" i="1"/>
  <c r="P54" i="1"/>
  <c r="O53" i="1"/>
  <c r="O52" i="1"/>
  <c r="P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1" i="1"/>
  <c r="O20" i="1"/>
  <c r="O19" i="1"/>
  <c r="O18" i="1"/>
  <c r="O17" i="1"/>
  <c r="O16" i="1"/>
  <c r="O15" i="1"/>
  <c r="O14" i="1"/>
  <c r="O13" i="1"/>
  <c r="O12" i="1"/>
  <c r="O11" i="1"/>
  <c r="O10" i="1"/>
  <c r="F12" i="1"/>
  <c r="K12" i="1"/>
  <c r="P51" i="1"/>
  <c r="P53" i="1"/>
  <c r="T65" i="1"/>
  <c r="T70" i="1"/>
  <c r="T69" i="1"/>
  <c r="T68" i="1"/>
  <c r="T67" i="1"/>
  <c r="T66" i="1"/>
  <c r="T64" i="1"/>
  <c r="T63" i="1"/>
  <c r="T62" i="1"/>
  <c r="T61" i="1"/>
  <c r="T60" i="1"/>
  <c r="T59" i="1"/>
  <c r="T58" i="1"/>
  <c r="T57" i="1"/>
  <c r="T56" i="1"/>
  <c r="T55" i="1"/>
  <c r="T54" i="1"/>
  <c r="T53" i="1"/>
  <c r="T52" i="1"/>
  <c r="T51" i="1"/>
  <c r="T50" i="1"/>
  <c r="T49" i="1"/>
  <c r="T48" i="1"/>
  <c r="T47" i="1"/>
  <c r="T46" i="1"/>
  <c r="T45" i="1"/>
  <c r="T44" i="1"/>
  <c r="T43" i="1"/>
  <c r="T42" i="1"/>
  <c r="T41" i="1"/>
  <c r="T40" i="1"/>
  <c r="T39" i="1"/>
  <c r="T38" i="1"/>
  <c r="T37" i="1"/>
  <c r="T36" i="1"/>
  <c r="T35" i="1"/>
  <c r="T34" i="1"/>
  <c r="T33" i="1"/>
  <c r="T32" i="1"/>
  <c r="T31" i="1"/>
  <c r="T30" i="1"/>
  <c r="T29" i="1"/>
  <c r="T28" i="1"/>
  <c r="T27" i="1"/>
  <c r="T26" i="1"/>
  <c r="T25" i="1"/>
  <c r="T24" i="1"/>
  <c r="T23" i="1"/>
  <c r="T21" i="1"/>
  <c r="T20" i="1"/>
  <c r="T19" i="1"/>
  <c r="T18" i="1"/>
  <c r="T17" i="1"/>
  <c r="T16" i="1"/>
  <c r="T15" i="1"/>
  <c r="T11" i="1"/>
  <c r="T12" i="1"/>
  <c r="T13" i="1"/>
  <c r="T14" i="1"/>
  <c r="T10" i="1"/>
  <c r="Q75" i="1"/>
  <c r="P75" i="1"/>
  <c r="AD75" i="1"/>
  <c r="AD76" i="1"/>
  <c r="AB76" i="1"/>
  <c r="E75" i="1"/>
  <c r="J75" i="1"/>
  <c r="M75" i="1"/>
  <c r="S75" i="1"/>
  <c r="X75" i="1"/>
  <c r="AB75" i="1"/>
  <c r="AF76" i="1"/>
  <c r="AF75" i="1"/>
  <c r="Z76" i="1"/>
  <c r="Z75" i="1"/>
  <c r="Z74" i="1"/>
  <c r="Q76" i="1"/>
  <c r="N76" i="1"/>
  <c r="K76" i="1"/>
  <c r="F76" i="1"/>
  <c r="N75" i="1"/>
  <c r="K75" i="1"/>
  <c r="F75" i="1"/>
  <c r="F74" i="1"/>
  <c r="AF65" i="1"/>
  <c r="AD65" i="1"/>
  <c r="AB65" i="1"/>
  <c r="Z65" i="1"/>
  <c r="X65" i="1"/>
  <c r="E65" i="1"/>
  <c r="J65" i="1"/>
  <c r="M65" i="1"/>
  <c r="P65" i="1"/>
  <c r="S65" i="1"/>
  <c r="AB74" i="1"/>
  <c r="AD74" i="1"/>
  <c r="P74" i="1"/>
  <c r="E74" i="1"/>
  <c r="J74" i="1"/>
  <c r="J71" i="1"/>
  <c r="M71" i="1"/>
  <c r="P71" i="1"/>
  <c r="AF74" i="1"/>
  <c r="AF73" i="1"/>
  <c r="AF72" i="1"/>
  <c r="AF71" i="1"/>
  <c r="AD71" i="1"/>
  <c r="AB73" i="1"/>
  <c r="AB72" i="1"/>
  <c r="AB71" i="1"/>
  <c r="Z70" i="1"/>
  <c r="Z71" i="1"/>
  <c r="Z73" i="1"/>
  <c r="Z72" i="1"/>
  <c r="X74" i="1"/>
  <c r="X73" i="1"/>
  <c r="X72" i="1"/>
  <c r="X71" i="1"/>
  <c r="S72" i="1"/>
  <c r="S71" i="1"/>
  <c r="S74" i="1"/>
  <c r="S73" i="1"/>
  <c r="P73" i="1"/>
  <c r="P72" i="1"/>
  <c r="M74" i="1"/>
  <c r="M73" i="1"/>
  <c r="M72" i="1"/>
  <c r="M70" i="1"/>
  <c r="K74" i="1"/>
  <c r="J73" i="1"/>
  <c r="J72" i="1"/>
  <c r="J70" i="1"/>
  <c r="J69" i="1"/>
  <c r="J68" i="1"/>
  <c r="J67" i="1"/>
  <c r="E73" i="1"/>
  <c r="E72" i="1"/>
  <c r="E71" i="1"/>
  <c r="E70" i="1"/>
  <c r="E69" i="1"/>
  <c r="E68" i="1"/>
  <c r="E67" i="1"/>
  <c r="E27" i="1"/>
  <c r="E12" i="1"/>
  <c r="E11" i="1"/>
  <c r="N74" i="1"/>
  <c r="Q74" i="1"/>
  <c r="AD73" i="1"/>
  <c r="AD72" i="1"/>
  <c r="AB70" i="1"/>
  <c r="AB69" i="1"/>
  <c r="AB68" i="1"/>
  <c r="Q73" i="1"/>
  <c r="N73" i="1"/>
  <c r="K73" i="1"/>
  <c r="F73" i="1"/>
  <c r="Q72" i="1"/>
  <c r="N72" i="1"/>
  <c r="K72" i="1"/>
  <c r="F72" i="1"/>
  <c r="Q71" i="1"/>
  <c r="N71" i="1"/>
  <c r="K71" i="1"/>
  <c r="F71" i="1"/>
  <c r="AF70" i="1"/>
  <c r="AD70" i="1"/>
  <c r="X70" i="1"/>
  <c r="S70" i="1"/>
  <c r="Q70" i="1"/>
  <c r="P70" i="1"/>
  <c r="N70" i="1"/>
  <c r="K70" i="1"/>
  <c r="F70" i="1"/>
  <c r="AF69" i="1"/>
  <c r="AD69" i="1"/>
  <c r="Z69" i="1"/>
  <c r="X69" i="1"/>
  <c r="S69" i="1"/>
  <c r="Q69" i="1"/>
  <c r="P69" i="1"/>
  <c r="N69" i="1"/>
  <c r="M69" i="1"/>
  <c r="K69" i="1"/>
  <c r="F69" i="1"/>
  <c r="AF68" i="1"/>
  <c r="AD68" i="1"/>
  <c r="Z68" i="1"/>
  <c r="X68" i="1"/>
  <c r="S68" i="1"/>
  <c r="Q68" i="1"/>
  <c r="P68" i="1"/>
  <c r="N68" i="1"/>
  <c r="M68" i="1"/>
  <c r="K68" i="1"/>
  <c r="F68" i="1"/>
  <c r="AF67" i="1"/>
  <c r="AD67" i="1"/>
  <c r="AB67" i="1"/>
  <c r="Z67" i="1"/>
  <c r="X67" i="1"/>
  <c r="S67" i="1"/>
  <c r="Q67" i="1"/>
  <c r="P67" i="1"/>
  <c r="N67" i="1"/>
  <c r="M67" i="1"/>
  <c r="K67" i="1"/>
  <c r="F67" i="1"/>
  <c r="Q66" i="1"/>
  <c r="N66" i="1"/>
  <c r="K66" i="1"/>
  <c r="F66" i="1"/>
  <c r="Q65" i="1"/>
  <c r="N65" i="1"/>
  <c r="K65" i="1"/>
  <c r="F65" i="1"/>
  <c r="AF64" i="1"/>
  <c r="AD64" i="1"/>
  <c r="AB64" i="1"/>
  <c r="Z64" i="1"/>
  <c r="X64" i="1"/>
  <c r="S64" i="1"/>
  <c r="Q64" i="1"/>
  <c r="P64" i="1"/>
  <c r="N64" i="1"/>
  <c r="M64" i="1"/>
  <c r="K64" i="1"/>
  <c r="J64" i="1"/>
  <c r="F64" i="1"/>
  <c r="E64" i="1"/>
  <c r="AF63" i="1"/>
  <c r="AD63" i="1"/>
  <c r="AB63" i="1"/>
  <c r="Z63" i="1"/>
  <c r="X63" i="1"/>
  <c r="S63" i="1"/>
  <c r="Q63" i="1"/>
  <c r="P63" i="1"/>
  <c r="N63" i="1"/>
  <c r="M63" i="1"/>
  <c r="K63" i="1"/>
  <c r="J63" i="1"/>
  <c r="F63" i="1"/>
  <c r="E63" i="1"/>
  <c r="AF62" i="1"/>
  <c r="AD62" i="1"/>
  <c r="AB62" i="1"/>
  <c r="Z62" i="1"/>
  <c r="X62" i="1"/>
  <c r="S62" i="1"/>
  <c r="Q62" i="1"/>
  <c r="P62" i="1"/>
  <c r="N62" i="1"/>
  <c r="M62" i="1"/>
  <c r="K62" i="1"/>
  <c r="J62" i="1"/>
  <c r="F62" i="1"/>
  <c r="E62" i="1"/>
  <c r="AF61" i="1"/>
  <c r="AD61" i="1"/>
  <c r="AB61" i="1"/>
  <c r="Z61" i="1"/>
  <c r="X61" i="1"/>
  <c r="S61" i="1"/>
  <c r="Q61" i="1"/>
  <c r="P61" i="1"/>
  <c r="N61" i="1"/>
  <c r="M61" i="1"/>
  <c r="K61" i="1"/>
  <c r="J61" i="1"/>
  <c r="F61" i="1"/>
  <c r="E61" i="1"/>
  <c r="AF60" i="1"/>
  <c r="AD60" i="1"/>
  <c r="AB60" i="1"/>
  <c r="Z60" i="1"/>
  <c r="X60" i="1"/>
  <c r="S60" i="1"/>
  <c r="Q60" i="1"/>
  <c r="P60" i="1"/>
  <c r="N60" i="1"/>
  <c r="M60" i="1"/>
  <c r="K60" i="1"/>
  <c r="J60" i="1"/>
  <c r="F60" i="1"/>
  <c r="E60" i="1"/>
  <c r="AF59" i="1"/>
  <c r="AD59" i="1"/>
  <c r="AB59" i="1"/>
  <c r="Z59" i="1"/>
  <c r="X59" i="1"/>
  <c r="S59" i="1"/>
  <c r="Q59" i="1"/>
  <c r="P59" i="1"/>
  <c r="N59" i="1"/>
  <c r="M59" i="1"/>
  <c r="K59" i="1"/>
  <c r="J59" i="1"/>
  <c r="F59" i="1"/>
  <c r="E59" i="1"/>
  <c r="AF58" i="1"/>
  <c r="AD58" i="1"/>
  <c r="AB58" i="1"/>
  <c r="Z58" i="1"/>
  <c r="X58" i="1"/>
  <c r="S58" i="1"/>
  <c r="Q58" i="1"/>
  <c r="P58" i="1"/>
  <c r="N58" i="1"/>
  <c r="M58" i="1"/>
  <c r="K58" i="1"/>
  <c r="J58" i="1"/>
  <c r="F58" i="1"/>
  <c r="E58" i="1"/>
  <c r="AF57" i="1"/>
  <c r="AD57" i="1"/>
  <c r="AB57" i="1"/>
  <c r="Z57" i="1"/>
  <c r="X57" i="1"/>
  <c r="S57" i="1"/>
  <c r="Q57" i="1"/>
  <c r="P57" i="1"/>
  <c r="N57" i="1"/>
  <c r="M57" i="1"/>
  <c r="K57" i="1"/>
  <c r="J57" i="1"/>
  <c r="F57" i="1"/>
  <c r="E57" i="1"/>
  <c r="AF56" i="1"/>
  <c r="AD56" i="1"/>
  <c r="AB56" i="1"/>
  <c r="Z56" i="1"/>
  <c r="X56" i="1"/>
  <c r="S56" i="1"/>
  <c r="Q56" i="1"/>
  <c r="P56" i="1"/>
  <c r="N56" i="1"/>
  <c r="M56" i="1"/>
  <c r="K56" i="1"/>
  <c r="J56" i="1"/>
  <c r="F56" i="1"/>
  <c r="E56" i="1"/>
  <c r="AF55" i="1"/>
  <c r="AD55" i="1"/>
  <c r="AB55" i="1"/>
  <c r="Z55" i="1"/>
  <c r="X55" i="1"/>
  <c r="S55" i="1"/>
  <c r="Q55" i="1"/>
  <c r="P55" i="1"/>
  <c r="N55" i="1"/>
  <c r="M55" i="1"/>
  <c r="K55" i="1"/>
  <c r="J55" i="1"/>
  <c r="F55" i="1"/>
  <c r="E55" i="1"/>
  <c r="Q54" i="1"/>
  <c r="N54" i="1"/>
  <c r="K54" i="1"/>
  <c r="J54" i="1"/>
  <c r="F54" i="1"/>
  <c r="E54" i="1"/>
  <c r="Q53" i="1"/>
  <c r="N53" i="1"/>
  <c r="K53" i="1"/>
  <c r="F53" i="1"/>
  <c r="Q52" i="1"/>
  <c r="N52" i="1"/>
  <c r="K52" i="1"/>
  <c r="F52" i="1"/>
  <c r="Q51" i="1"/>
  <c r="N51" i="1"/>
  <c r="K51" i="1"/>
  <c r="F51" i="1"/>
  <c r="AF50" i="1"/>
  <c r="AD50" i="1"/>
  <c r="AB50" i="1"/>
  <c r="Z50" i="1"/>
  <c r="S50" i="1"/>
  <c r="Q50" i="1"/>
  <c r="P50" i="1"/>
  <c r="N50" i="1"/>
  <c r="M50" i="1"/>
  <c r="K50" i="1"/>
  <c r="J50" i="1"/>
  <c r="AF49" i="1"/>
  <c r="AD49" i="1"/>
  <c r="AB49" i="1"/>
  <c r="Z49" i="1"/>
  <c r="X49" i="1"/>
  <c r="S49" i="1"/>
  <c r="Q49" i="1"/>
  <c r="P49" i="1"/>
  <c r="N49" i="1"/>
  <c r="M49" i="1"/>
  <c r="K49" i="1"/>
  <c r="J49" i="1"/>
  <c r="F49" i="1"/>
  <c r="E49" i="1"/>
  <c r="AF48" i="1"/>
  <c r="AD48" i="1"/>
  <c r="AB48" i="1"/>
  <c r="Z48" i="1"/>
  <c r="X48" i="1"/>
  <c r="S48" i="1"/>
  <c r="Q48" i="1"/>
  <c r="P48" i="1"/>
  <c r="N48" i="1"/>
  <c r="M48" i="1"/>
  <c r="K48" i="1"/>
  <c r="J48" i="1"/>
  <c r="F48" i="1"/>
  <c r="E48" i="1"/>
  <c r="AF47" i="1"/>
  <c r="AD47" i="1"/>
  <c r="AB47" i="1"/>
  <c r="Z47" i="1"/>
  <c r="X47" i="1"/>
  <c r="S47" i="1"/>
  <c r="Q47" i="1"/>
  <c r="P47" i="1"/>
  <c r="N47" i="1"/>
  <c r="M47" i="1"/>
  <c r="K47" i="1"/>
  <c r="J47" i="1"/>
  <c r="F47" i="1"/>
  <c r="E47" i="1"/>
  <c r="AF46" i="1"/>
  <c r="AD46" i="1"/>
  <c r="AB46" i="1"/>
  <c r="Z46" i="1"/>
  <c r="X46" i="1"/>
  <c r="S46" i="1"/>
  <c r="Q46" i="1"/>
  <c r="P46" i="1"/>
  <c r="N46" i="1"/>
  <c r="M46" i="1"/>
  <c r="K46" i="1"/>
  <c r="J46" i="1"/>
  <c r="F46" i="1"/>
  <c r="E46" i="1"/>
  <c r="AF45" i="1"/>
  <c r="AD45" i="1"/>
  <c r="AB45" i="1"/>
  <c r="Z45" i="1"/>
  <c r="X45" i="1"/>
  <c r="S45" i="1"/>
  <c r="Q45" i="1"/>
  <c r="P45" i="1"/>
  <c r="N45" i="1"/>
  <c r="M45" i="1"/>
  <c r="K45" i="1"/>
  <c r="J45" i="1"/>
  <c r="F45" i="1"/>
  <c r="E45" i="1"/>
  <c r="AF44" i="1"/>
  <c r="AD44" i="1"/>
  <c r="AB44" i="1"/>
  <c r="Z44" i="1"/>
  <c r="X44" i="1"/>
  <c r="S44" i="1"/>
  <c r="Q44" i="1"/>
  <c r="P44" i="1"/>
  <c r="N44" i="1"/>
  <c r="M44" i="1"/>
  <c r="K44" i="1"/>
  <c r="J44" i="1"/>
  <c r="F44" i="1"/>
  <c r="E44" i="1"/>
  <c r="AF43" i="1"/>
  <c r="AD43" i="1"/>
  <c r="AB43" i="1"/>
  <c r="Z43" i="1"/>
  <c r="X43" i="1"/>
  <c r="S43" i="1"/>
  <c r="Q43" i="1"/>
  <c r="P43" i="1"/>
  <c r="N43" i="1"/>
  <c r="M43" i="1"/>
  <c r="K43" i="1"/>
  <c r="J43" i="1"/>
  <c r="F43" i="1"/>
  <c r="E43" i="1"/>
  <c r="AF42" i="1"/>
  <c r="AD42" i="1"/>
  <c r="AB42" i="1"/>
  <c r="Z42" i="1"/>
  <c r="X42" i="1"/>
  <c r="S42" i="1"/>
  <c r="Q42" i="1"/>
  <c r="P42" i="1"/>
  <c r="N42" i="1"/>
  <c r="M42" i="1"/>
  <c r="K42" i="1"/>
  <c r="J42" i="1"/>
  <c r="F42" i="1"/>
  <c r="E42" i="1"/>
  <c r="AF41" i="1"/>
  <c r="AD41" i="1"/>
  <c r="AB41" i="1"/>
  <c r="Z41" i="1"/>
  <c r="X41" i="1"/>
  <c r="S41" i="1"/>
  <c r="Q41" i="1"/>
  <c r="P41" i="1"/>
  <c r="N41" i="1"/>
  <c r="M41" i="1"/>
  <c r="K41" i="1"/>
  <c r="J41" i="1"/>
  <c r="F41" i="1"/>
  <c r="E41" i="1"/>
  <c r="AF40" i="1"/>
  <c r="AD40" i="1"/>
  <c r="AB40" i="1"/>
  <c r="Z40" i="1"/>
  <c r="X40" i="1"/>
  <c r="S40" i="1"/>
  <c r="Q40" i="1"/>
  <c r="P40" i="1"/>
  <c r="N40" i="1"/>
  <c r="M40" i="1"/>
  <c r="K40" i="1"/>
  <c r="J40" i="1"/>
  <c r="F40" i="1"/>
  <c r="E40" i="1"/>
  <c r="AF39" i="1"/>
  <c r="AD39" i="1"/>
  <c r="AB39" i="1"/>
  <c r="Z39" i="1"/>
  <c r="X39" i="1"/>
  <c r="S39" i="1"/>
  <c r="Q39" i="1"/>
  <c r="P39" i="1"/>
  <c r="N39" i="1"/>
  <c r="M39" i="1"/>
  <c r="K39" i="1"/>
  <c r="J39" i="1"/>
  <c r="F39" i="1"/>
  <c r="E39" i="1"/>
  <c r="AF38" i="1"/>
  <c r="AD38" i="1"/>
  <c r="AB38" i="1"/>
  <c r="Z38" i="1"/>
  <c r="X38" i="1"/>
  <c r="S38" i="1"/>
  <c r="Q38" i="1"/>
  <c r="P38" i="1"/>
  <c r="N38" i="1"/>
  <c r="M38" i="1"/>
  <c r="K38" i="1"/>
  <c r="J38" i="1"/>
  <c r="F38" i="1"/>
  <c r="E38" i="1"/>
  <c r="AF37" i="1"/>
  <c r="AD37" i="1"/>
  <c r="AB37" i="1"/>
  <c r="Z37" i="1"/>
  <c r="X37" i="1"/>
  <c r="S37" i="1"/>
  <c r="Q37" i="1"/>
  <c r="P37" i="1"/>
  <c r="N37" i="1"/>
  <c r="M37" i="1"/>
  <c r="K37" i="1"/>
  <c r="J37" i="1"/>
  <c r="F37" i="1"/>
  <c r="E37" i="1"/>
  <c r="AF36" i="1"/>
  <c r="AD36" i="1"/>
  <c r="AB36" i="1"/>
  <c r="Z36" i="1"/>
  <c r="X36" i="1"/>
  <c r="S36" i="1"/>
  <c r="Q36" i="1"/>
  <c r="P36" i="1"/>
  <c r="N36" i="1"/>
  <c r="M36" i="1"/>
  <c r="K36" i="1"/>
  <c r="J36" i="1"/>
  <c r="F36" i="1"/>
  <c r="E36" i="1"/>
  <c r="AF35" i="1"/>
  <c r="AD35" i="1"/>
  <c r="AB35" i="1"/>
  <c r="Z35" i="1"/>
  <c r="X35" i="1"/>
  <c r="S35" i="1"/>
  <c r="Q35" i="1"/>
  <c r="P35" i="1"/>
  <c r="N35" i="1"/>
  <c r="M35" i="1"/>
  <c r="K35" i="1"/>
  <c r="J35" i="1"/>
  <c r="F35" i="1"/>
  <c r="E35" i="1"/>
  <c r="AF34" i="1"/>
  <c r="AD34" i="1"/>
  <c r="AB34" i="1"/>
  <c r="Z34" i="1"/>
  <c r="X34" i="1"/>
  <c r="S34" i="1"/>
  <c r="Q34" i="1"/>
  <c r="P34" i="1"/>
  <c r="N34" i="1"/>
  <c r="M34" i="1"/>
  <c r="K34" i="1"/>
  <c r="J34" i="1"/>
  <c r="F34" i="1"/>
  <c r="E34" i="1"/>
  <c r="AF33" i="1"/>
  <c r="AD33" i="1"/>
  <c r="AB33" i="1"/>
  <c r="Z33" i="1"/>
  <c r="X33" i="1"/>
  <c r="S33" i="1"/>
  <c r="Q33" i="1"/>
  <c r="P33" i="1"/>
  <c r="N33" i="1"/>
  <c r="M33" i="1"/>
  <c r="K33" i="1"/>
  <c r="J33" i="1"/>
  <c r="F33" i="1"/>
  <c r="E33" i="1"/>
  <c r="AF32" i="1"/>
  <c r="AD32" i="1"/>
  <c r="AB32" i="1"/>
  <c r="Z32" i="1"/>
  <c r="X32" i="1"/>
  <c r="S32" i="1"/>
  <c r="Q32" i="1"/>
  <c r="P32" i="1"/>
  <c r="N32" i="1"/>
  <c r="M32" i="1"/>
  <c r="K32" i="1"/>
  <c r="J32" i="1"/>
  <c r="F32" i="1"/>
  <c r="E32" i="1"/>
  <c r="AF31" i="1"/>
  <c r="AD31" i="1"/>
  <c r="AB31" i="1"/>
  <c r="Z31" i="1"/>
  <c r="X31" i="1"/>
  <c r="S31" i="1"/>
  <c r="Q31" i="1"/>
  <c r="P31" i="1"/>
  <c r="N31" i="1"/>
  <c r="M31" i="1"/>
  <c r="K31" i="1"/>
  <c r="J31" i="1"/>
  <c r="F31" i="1"/>
  <c r="E31" i="1"/>
  <c r="AF30" i="1"/>
  <c r="AD30" i="1"/>
  <c r="AB30" i="1"/>
  <c r="Z30" i="1"/>
  <c r="X30" i="1"/>
  <c r="S30" i="1"/>
  <c r="Q30" i="1"/>
  <c r="P30" i="1"/>
  <c r="N30" i="1"/>
  <c r="M30" i="1"/>
  <c r="K30" i="1"/>
  <c r="J30" i="1"/>
  <c r="F30" i="1"/>
  <c r="E30" i="1"/>
  <c r="AF29" i="1"/>
  <c r="AD29" i="1"/>
  <c r="AB29" i="1"/>
  <c r="Z29" i="1"/>
  <c r="X29" i="1"/>
  <c r="S29" i="1"/>
  <c r="Q29" i="1"/>
  <c r="P29" i="1"/>
  <c r="N29" i="1"/>
  <c r="M29" i="1"/>
  <c r="K29" i="1"/>
  <c r="J29" i="1"/>
  <c r="F29" i="1"/>
  <c r="E29" i="1"/>
  <c r="AF28" i="1"/>
  <c r="AD28" i="1"/>
  <c r="AB28" i="1"/>
  <c r="Z28" i="1"/>
  <c r="X28" i="1"/>
  <c r="S28" i="1"/>
  <c r="Q28" i="1"/>
  <c r="P28" i="1"/>
  <c r="N28" i="1"/>
  <c r="M28" i="1"/>
  <c r="K28" i="1"/>
  <c r="J28" i="1"/>
  <c r="F28" i="1"/>
  <c r="E28" i="1"/>
  <c r="AF27" i="1"/>
  <c r="AD27" i="1"/>
  <c r="AB27" i="1"/>
  <c r="Z27" i="1"/>
  <c r="X27" i="1"/>
  <c r="S27" i="1"/>
  <c r="Q27" i="1"/>
  <c r="P27" i="1"/>
  <c r="N27" i="1"/>
  <c r="M27" i="1"/>
  <c r="K27" i="1"/>
  <c r="J27" i="1"/>
  <c r="F27" i="1"/>
  <c r="AF26" i="1"/>
  <c r="AD26" i="1"/>
  <c r="AB26" i="1"/>
  <c r="Z26" i="1"/>
  <c r="X26" i="1"/>
  <c r="S26" i="1"/>
  <c r="Q26" i="1"/>
  <c r="P26" i="1"/>
  <c r="N26" i="1"/>
  <c r="M26" i="1"/>
  <c r="K26" i="1"/>
  <c r="J26" i="1"/>
  <c r="F26" i="1"/>
  <c r="E26" i="1"/>
  <c r="AF25" i="1"/>
  <c r="AD25" i="1"/>
  <c r="AB25" i="1"/>
  <c r="Z25" i="1"/>
  <c r="X25" i="1"/>
  <c r="S25" i="1"/>
  <c r="Q25" i="1"/>
  <c r="P25" i="1"/>
  <c r="N25" i="1"/>
  <c r="M25" i="1"/>
  <c r="K25" i="1"/>
  <c r="J25" i="1"/>
  <c r="F25" i="1"/>
  <c r="E25" i="1"/>
  <c r="AF24" i="1"/>
  <c r="Z24" i="1"/>
  <c r="S24" i="1"/>
  <c r="Q24" i="1"/>
  <c r="P24" i="1"/>
  <c r="N24" i="1"/>
  <c r="M24" i="1"/>
  <c r="K24" i="1"/>
  <c r="J24" i="1"/>
  <c r="F24" i="1"/>
  <c r="E24" i="1"/>
  <c r="Q23" i="1"/>
  <c r="N23" i="1"/>
  <c r="K23" i="1"/>
  <c r="F23" i="1"/>
  <c r="AF21" i="1"/>
  <c r="Z21" i="1"/>
  <c r="S21" i="1"/>
  <c r="Q21" i="1"/>
  <c r="P21" i="1"/>
  <c r="N21" i="1"/>
  <c r="M21" i="1"/>
  <c r="K21" i="1"/>
  <c r="J21" i="1"/>
  <c r="F21" i="1"/>
  <c r="E21" i="1"/>
  <c r="AF20" i="1"/>
  <c r="Z20" i="1"/>
  <c r="S20" i="1"/>
  <c r="Q20" i="1"/>
  <c r="P20" i="1"/>
  <c r="N20" i="1"/>
  <c r="M20" i="1"/>
  <c r="K20" i="1"/>
  <c r="J20" i="1"/>
  <c r="F20" i="1"/>
  <c r="E20" i="1"/>
  <c r="AF19" i="1"/>
  <c r="Z19" i="1"/>
  <c r="S19" i="1"/>
  <c r="Q19" i="1"/>
  <c r="P19" i="1"/>
  <c r="N19" i="1"/>
  <c r="M19" i="1"/>
  <c r="K19" i="1"/>
  <c r="J19" i="1"/>
  <c r="F19" i="1"/>
  <c r="E19" i="1"/>
  <c r="AF18" i="1"/>
  <c r="Z18" i="1"/>
  <c r="S18" i="1"/>
  <c r="Q18" i="1"/>
  <c r="P18" i="1"/>
  <c r="N18" i="1"/>
  <c r="M18" i="1"/>
  <c r="K18" i="1"/>
  <c r="J18" i="1"/>
  <c r="F18" i="1"/>
  <c r="E18" i="1"/>
  <c r="AF17" i="1"/>
  <c r="Z17" i="1"/>
  <c r="S17" i="1"/>
  <c r="Q17" i="1"/>
  <c r="P17" i="1"/>
  <c r="N17" i="1"/>
  <c r="M17" i="1"/>
  <c r="K17" i="1"/>
  <c r="J17" i="1"/>
  <c r="F17" i="1"/>
  <c r="E17" i="1"/>
  <c r="AF16" i="1"/>
  <c r="Z16" i="1"/>
  <c r="S16" i="1"/>
  <c r="Q16" i="1"/>
  <c r="P16" i="1"/>
  <c r="N16" i="1"/>
  <c r="M16" i="1"/>
  <c r="K16" i="1"/>
  <c r="J16" i="1"/>
  <c r="F16" i="1"/>
  <c r="E16" i="1"/>
  <c r="AF15" i="1"/>
  <c r="Z15" i="1"/>
  <c r="S15" i="1"/>
  <c r="Q15" i="1"/>
  <c r="P15" i="1"/>
  <c r="N15" i="1"/>
  <c r="M15" i="1"/>
  <c r="K15" i="1"/>
  <c r="J15" i="1"/>
  <c r="F15" i="1"/>
  <c r="E15" i="1"/>
  <c r="AF14" i="1"/>
  <c r="Z14" i="1"/>
  <c r="S14" i="1"/>
  <c r="Q14" i="1"/>
  <c r="P14" i="1"/>
  <c r="N14" i="1"/>
  <c r="M14" i="1"/>
  <c r="K14" i="1"/>
  <c r="J14" i="1"/>
  <c r="F14" i="1"/>
  <c r="E14" i="1"/>
  <c r="AF13" i="1"/>
  <c r="Z13" i="1"/>
  <c r="S13" i="1"/>
  <c r="Q13" i="1"/>
  <c r="P13" i="1"/>
  <c r="N13" i="1"/>
  <c r="M13" i="1"/>
  <c r="K13" i="1"/>
  <c r="J13" i="1"/>
  <c r="F13" i="1"/>
  <c r="E13" i="1"/>
  <c r="AF12" i="1"/>
  <c r="Z12" i="1"/>
  <c r="S12" i="1"/>
  <c r="Q12" i="1"/>
  <c r="P12" i="1"/>
  <c r="N12" i="1"/>
  <c r="M12" i="1"/>
  <c r="J12" i="1"/>
  <c r="AF11" i="1"/>
  <c r="Z11" i="1"/>
  <c r="S11" i="1"/>
  <c r="Q11" i="1"/>
  <c r="P11" i="1"/>
  <c r="N11" i="1"/>
  <c r="M11" i="1"/>
  <c r="K11" i="1"/>
  <c r="J11" i="1"/>
  <c r="F11" i="1"/>
  <c r="Q10" i="1"/>
  <c r="N10" i="1"/>
  <c r="K10" i="1"/>
  <c r="F10" i="1"/>
  <c r="P76" i="1" l="1"/>
  <c r="P81" i="1"/>
  <c r="Q81" i="1"/>
</calcChain>
</file>

<file path=xl/sharedStrings.xml><?xml version="1.0" encoding="utf-8"?>
<sst xmlns="http://schemas.openxmlformats.org/spreadsheetml/2006/main" count="295" uniqueCount="125">
  <si>
    <t>牛乳生産費の推移（乳脂肪分3.5％換算乳量100kg当たり）（全国）</t>
    <phoneticPr fontId="5"/>
  </si>
  <si>
    <r>
      <t>(</t>
    </r>
    <r>
      <rPr>
        <sz val="8"/>
        <rFont val="ＭＳ Ｐゴシック"/>
        <family val="3"/>
        <charset val="128"/>
      </rPr>
      <t>単位：円／</t>
    </r>
    <r>
      <rPr>
        <sz val="8"/>
        <rFont val="Meiryo UI"/>
        <family val="3"/>
        <charset val="128"/>
      </rPr>
      <t>100kg</t>
    </r>
    <r>
      <rPr>
        <sz val="8"/>
        <rFont val="ＭＳ Ｐゴシック"/>
        <family val="3"/>
        <charset val="128"/>
      </rPr>
      <t>、％</t>
    </r>
    <r>
      <rPr>
        <sz val="8"/>
        <rFont val="Meiryo UI"/>
        <family val="3"/>
        <charset val="128"/>
      </rPr>
      <t>)</t>
    </r>
  </si>
  <si>
    <t>年・
年度</t>
  </si>
  <si>
    <t>労働費</t>
  </si>
  <si>
    <t>飼料費</t>
  </si>
  <si>
    <t>乳牛償却費</t>
  </si>
  <si>
    <t>その他の農業用資材費等</t>
  </si>
  <si>
    <t>費用合計</t>
  </si>
  <si>
    <t>副産物価格</t>
  </si>
  <si>
    <t>第一次生産費</t>
  </si>
  <si>
    <t>地代</t>
  </si>
  <si>
    <t>資本利子</t>
  </si>
  <si>
    <t>第二次生産費</t>
  </si>
  <si>
    <t>流通飼料費</t>
  </si>
  <si>
    <t>牧草・放牧・採草費</t>
  </si>
  <si>
    <t>計</t>
  </si>
  <si>
    <t>子牛</t>
  </si>
  <si>
    <t>前年比</t>
    <phoneticPr fontId="5"/>
  </si>
  <si>
    <t>構成比</t>
    <phoneticPr fontId="5"/>
  </si>
  <si>
    <t>昭和 26</t>
    <phoneticPr fontId="5"/>
  </si>
  <si>
    <t>－</t>
  </si>
  <si>
    <t>1995</t>
  </si>
  <si>
    <t>1952</t>
  </si>
  <si>
    <t>1996</t>
  </si>
  <si>
    <t>1953</t>
  </si>
  <si>
    <t>1997</t>
  </si>
  <si>
    <t>1954</t>
  </si>
  <si>
    <t>1998</t>
  </si>
  <si>
    <t>1955</t>
  </si>
  <si>
    <t>1999</t>
  </si>
  <si>
    <t>1956</t>
  </si>
  <si>
    <t>2000</t>
  </si>
  <si>
    <t>1957</t>
  </si>
  <si>
    <t>2001</t>
  </si>
  <si>
    <t>1958</t>
  </si>
  <si>
    <t>2002</t>
  </si>
  <si>
    <t>1959</t>
  </si>
  <si>
    <t>2003</t>
  </si>
  <si>
    <t>1960</t>
  </si>
  <si>
    <t>2004</t>
  </si>
  <si>
    <t>1961</t>
  </si>
  <si>
    <t>2005</t>
  </si>
  <si>
    <t>1962</t>
  </si>
  <si>
    <t>2006</t>
  </si>
  <si>
    <t>1963</t>
  </si>
  <si>
    <t>1964</t>
  </si>
  <si>
    <t>2007</t>
  </si>
  <si>
    <t>1965</t>
  </si>
  <si>
    <t>2008</t>
  </si>
  <si>
    <t>1966</t>
  </si>
  <si>
    <t>2009</t>
  </si>
  <si>
    <t>1967</t>
  </si>
  <si>
    <t>2010</t>
  </si>
  <si>
    <t>1968</t>
  </si>
  <si>
    <t>2011</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</si>
  <si>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</si>
  <si>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</si>
  <si>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</si>
  <si>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</si>
  <si>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</si>
  <si>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</si>
  <si>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</si>
  <si>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</si>
  <si>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</si>
  <si>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</si>
  <si>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</si>
  <si>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</si>
  <si>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</si>
  <si>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</si>
  <si>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</si>
  <si>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</si>
  <si>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</si>
  <si>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</si>
  <si>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</si>
  <si>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</si>
  <si>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</si>
  <si>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平成 元</t>
    <phoneticPr fontId="5"/>
  </si>
  <si>
    <t>1990</t>
  </si>
  <si>
    <t>2</t>
  </si>
  <si>
    <t>1991</t>
  </si>
  <si>
    <t>3</t>
  </si>
  <si>
    <t>1992</t>
  </si>
  <si>
    <t>4</t>
  </si>
  <si>
    <t>1993</t>
  </si>
  <si>
    <t>5</t>
  </si>
  <si>
    <t>1994</t>
  </si>
  <si>
    <t>6</t>
  </si>
  <si>
    <t>7</t>
  </si>
  <si>
    <t>8</t>
  </si>
  <si>
    <t>9</t>
  </si>
  <si>
    <t>10</t>
  </si>
  <si>
    <t>11</t>
  </si>
  <si>
    <t>12</t>
  </si>
  <si>
    <t>13</t>
  </si>
  <si>
    <t>14</t>
  </si>
  <si>
    <t>15</t>
  </si>
  <si>
    <t>16</t>
  </si>
  <si>
    <t>17</t>
  </si>
  <si>
    <t>18</t>
  </si>
  <si>
    <t>19</t>
  </si>
  <si>
    <t>20</t>
  </si>
  <si>
    <t>21</t>
  </si>
  <si>
    <t>22</t>
  </si>
  <si>
    <t>23</t>
  </si>
  <si>
    <t>データ元：農林水産省「畜産物生産費統計　牛乳生産費」（乳脂肪分3.5％換算乳量100kg当たり）</t>
    <phoneticPr fontId="5"/>
  </si>
  <si>
    <t>　　 2　第二次生産費は第一次生産費に地代、資本利子を加えたもの。</t>
  </si>
  <si>
    <t>　　 4　1975年以降の生産費は、家族労働を新たに農村雇用賃金（従来は農業臨時雇賃金）で評価しているので、1975年以前とは連続しない。</t>
  </si>
  <si>
    <t>　　 5　1987年以降は乳脂肪分3.5％換算乳量を用いており、1986年以前（乳脂肪分3.2％換算）と連続しない。</t>
  </si>
  <si>
    <t>　　 6　1992年以降は家族労働を建設業、製造業、運輸・通信業の5～29人規模の賃金で評価しているほか、生産管理費を新たに物財費に算入。また償却費、資本利子、地代の計上範囲などについて一部見直しを行っており、1991年以前と連続しない。</t>
  </si>
  <si>
    <t>　　 7　1995年以降は関節労働費が各費目から分離計上されることになり、これまで牧草・放牧・採草費に含まれていた自給牧草に係る労働費も関節労働費に含まれることになった。</t>
  </si>
  <si>
    <t>　　 8　1998年から家族労働費を男女別評価から男女同一評価に変更。</t>
  </si>
  <si>
    <t xml:space="preserve"> 　　9  2005年から、「農機具費」に含めていた「自動車費」を分離した。</t>
  </si>
  <si>
    <t>-</t>
    <phoneticPr fontId="3"/>
  </si>
  <si>
    <t>　  10　2006年(上段)までは年、2006年(下段)から年度。</t>
    <rPh sb="10" eb="11">
      <t>ネン</t>
    </rPh>
    <rPh sb="12" eb="14">
      <t>ジョウダン</t>
    </rPh>
    <rPh sb="18" eb="19">
      <t>ネン</t>
    </rPh>
    <rPh sb="24" eb="25">
      <t>ネン</t>
    </rPh>
    <rPh sb="26" eb="27">
      <t>シタ</t>
    </rPh>
    <rPh sb="31" eb="33">
      <t>ネンド</t>
    </rPh>
    <phoneticPr fontId="5"/>
  </si>
  <si>
    <t>-</t>
    <phoneticPr fontId="3"/>
  </si>
  <si>
    <t>　　 3　その他の農業用資材費等には種付料、光熱水料及び動力費、獣医師料及び医薬品費、賃借料及び料金、敷料費、建物費、農機具費等を含む。また、費用合計から労働費、飼料費、乳牛売却費を引いたJミルクによる算出値。</t>
    <rPh sb="71" eb="73">
      <t>ヒヨウ</t>
    </rPh>
    <rPh sb="73" eb="75">
      <t>ゴウケイ</t>
    </rPh>
    <rPh sb="77" eb="80">
      <t>ロウドウヒ</t>
    </rPh>
    <rPh sb="81" eb="83">
      <t>シリョウ</t>
    </rPh>
    <rPh sb="83" eb="84">
      <t>ヒ</t>
    </rPh>
    <rPh sb="85" eb="87">
      <t>ニュウギュウ</t>
    </rPh>
    <rPh sb="87" eb="89">
      <t>バイキャク</t>
    </rPh>
    <rPh sb="89" eb="90">
      <t>ヒ</t>
    </rPh>
    <rPh sb="91" eb="92">
      <t>ヒ</t>
    </rPh>
    <rPh sb="101" eb="103">
      <t>サンシュツ</t>
    </rPh>
    <rPh sb="103" eb="104">
      <t>チ</t>
    </rPh>
    <phoneticPr fontId="5"/>
  </si>
  <si>
    <t>きゅう肥</t>
    <phoneticPr fontId="3"/>
  </si>
  <si>
    <t xml:space="preserve"> 　 11  きゅう肥は副産物価格合計から子牛を引いたもの。</t>
    <rPh sb="10" eb="11">
      <t>ヒ</t>
    </rPh>
    <rPh sb="12" eb="15">
      <t>フクサンブツ</t>
    </rPh>
    <rPh sb="15" eb="17">
      <t>カカク</t>
    </rPh>
    <rPh sb="17" eb="19">
      <t>ゴウケイ</t>
    </rPh>
    <rPh sb="21" eb="23">
      <t>コウシ</t>
    </rPh>
    <rPh sb="24" eb="25">
      <t>ヒ</t>
    </rPh>
    <phoneticPr fontId="5"/>
  </si>
  <si>
    <t xml:space="preserve"> 　 12  地代は支払地代と自作地地代を足したもの。</t>
    <rPh sb="7" eb="9">
      <t>チダイ</t>
    </rPh>
    <rPh sb="10" eb="12">
      <t>シハライ</t>
    </rPh>
    <rPh sb="12" eb="14">
      <t>チダイ</t>
    </rPh>
    <rPh sb="15" eb="17">
      <t>ジサク</t>
    </rPh>
    <rPh sb="17" eb="18">
      <t>チ</t>
    </rPh>
    <rPh sb="18" eb="20">
      <t>チダイ</t>
    </rPh>
    <rPh sb="21" eb="22">
      <t>タ</t>
    </rPh>
    <phoneticPr fontId="5"/>
  </si>
  <si>
    <t xml:space="preserve"> 　 13   利子は支払利子と自己資本利子を足したもの。</t>
    <rPh sb="8" eb="10">
      <t>リシ</t>
    </rPh>
    <rPh sb="11" eb="13">
      <t>シハライ</t>
    </rPh>
    <rPh sb="13" eb="15">
      <t>リシ</t>
    </rPh>
    <rPh sb="16" eb="18">
      <t>ジコ</t>
    </rPh>
    <rPh sb="18" eb="20">
      <t>シホン</t>
    </rPh>
    <rPh sb="20" eb="22">
      <t>リシ</t>
    </rPh>
    <rPh sb="23" eb="24">
      <t>タ</t>
    </rPh>
    <phoneticPr fontId="5"/>
  </si>
  <si>
    <t xml:space="preserve"> 　 14  「前年比」「構成比（対費用合計）」の欄はJミルクによる算出。</t>
    <phoneticPr fontId="5"/>
  </si>
  <si>
    <t xml:space="preserve"> 　 15   色付セルについては確定値。</t>
    <phoneticPr fontId="5"/>
  </si>
  <si>
    <t>注： 1　第一次生産費は費用合計から副産物価額を引いたもの。</t>
    <phoneticPr fontId="3"/>
  </si>
  <si>
    <t>令和元</t>
    <rPh sb="0" eb="2">
      <t>レイワ</t>
    </rPh>
    <rPh sb="2" eb="3">
      <t>ガン</t>
    </rPh>
    <phoneticPr fontId="3"/>
  </si>
  <si>
    <t>毎年1回更新、最終更新日2024/12/26</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</si>
</sst>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0_ "/>
    <numFmt numFmtId="178" formatCode="#,##0_);[Red]\(#,##0\)"/>
    <numFmt numFmtId="179" formatCode="#,##0_ ;[Red]\-#,##0\ "/>
    <numFmt numFmtId="180" formatCode="#,##0;\-#,##0;\-"/>
  </numFmts>
  <fonts count="22">
    <font>
      <sz val="10"/>
      <name val="ヒラギノ角ゴ ProN W3"/>
      <family val="2"/>
    </font>
    <font>
      <sz val="11"/>
      <name val="ＭＳ Ｐゴシック"/>
      <family val="3"/>
      <charset val="128"/>
    </font>
    <font>
      <sz val="10"/>
      <name val="ＭＳ 明朝"/>
      <family val="1"/>
      <charset val="128"/>
    </font>
    <font>
      <sz val="6"/>
      <name val="ＭＳ Ｐゴシック"/>
      <family val="2"/>
      <charset val="128"/>
      <scheme val="minor"/>
    </font>
    <font>
      <b/>
      <sz val="12"/>
      <name val="ＭＳ Ｐゴシック"/>
      <family val="3"/>
      <charset val="128"/>
    </font>
    <font>
      <sz val="6"/>
      <name val="ＭＳ Ｐゴシック"/>
      <family val="3"/>
      <charset val="128"/>
    </font>
    <font>
      <sz val="9"/>
      <name val="ＭＳ 明朝"/>
      <family val="1"/>
      <charset val="128"/>
    </font>
    <font>
      <sz val="8"/>
      <name val="Meiryo UI"/>
      <family val="3"/>
      <charset val="128"/>
    </font>
    <font>
      <sz val="8"/>
      <name val="ＭＳ Ｐゴシック"/>
      <family val="3"/>
      <charset val="128"/>
    </font>
    <font>
      <sz val="10"/>
      <name val="ＭＳ Ｐゴシック"/>
      <family val="3"/>
      <charset val="128"/>
    </font>
    <font>
      <sz val="14"/>
      <name val="ＭＳ 明朝"/>
      <family val="1"/>
      <charset val="128"/>
    </font>
    <font>
      <sz val="11"/>
      <name val="ＭＳ 明朝"/>
      <family val="1"/>
      <charset val="128"/>
    </font>
    <font>
      <sz val="10"/>
      <name val="ＭＳ Ｐ明朝"/>
      <family val="1"/>
      <charset val="128"/>
    </font>
    <font>
      <sz val="10"/>
      <color indexed="8"/>
      <name val="ＭＳ Ｐゴシック"/>
      <family val="3"/>
      <charset val="128"/>
    </font>
    <font>
      <sz val="10"/>
      <name val="ヒラギノ角ゴ ProN W3"/>
      <family val="2"/>
    </font>
    <font>
      <sz val="10"/>
      <color indexed="8"/>
      <name val="Arial"/>
      <family val="2"/>
    </font>
    <font>
      <b/>
      <sz val="12"/>
      <name val="Arial"/>
      <family val="2"/>
    </font>
    <font>
      <sz val="10"/>
      <name val="Arial"/>
      <family val="2"/>
    </font>
    <font>
      <sz val="11"/>
      <color indexed="8"/>
      <name val="ＭＳ Ｐゴシック"/>
      <family val="3"/>
      <charset val="128"/>
    </font>
    <font>
      <b/>
      <sz val="10"/>
      <color theme="0"/>
      <name val="ＭＳ Ｐゴシック"/>
      <family val="3"/>
      <charset val="128"/>
    </font>
    <font>
      <b/>
      <sz val="9"/>
      <color theme="0"/>
      <name val="ＭＳ Ｐゴシック"/>
      <family val="3"/>
      <charset val="128"/>
    </font>
    <font>
      <sz val="11"/>
      <color theme="1"/>
      <name val="ＭＳ Ｐゴシック"/>
      <family val="3"/>
      <charset val="128"/>
      <scheme val="minor"/>
    </font>
  </fonts>
  <fills count="16">
    <fill>
      <patternFill patternType="none"/>
    </fill>
    <fill>
      <patternFill patternType="gray125"/>
    </fill>
    <fill>
      <patternFill patternType="solid">
        <fgColor theme="0"/>
        <bgColor indexed="64"/>
      </patternFill>
    </fill>
    <fill>
      <patternFill patternType="solid">
        <fgColor indexed="9"/>
        <bgColor indexed="26"/>
      </patternFill>
    </fill>
    <fill>
      <patternFill patternType="solid">
        <fgColor theme="4" tint="0.79998168889431442"/>
        <bgColor indexed="64"/>
      </patternFill>
    </fill>
    <fill>
      <patternFill patternType="solid">
        <fgColor theme="4" tint="-0.249977111117893"/>
        <bgColor indexed="64"/>
      </patternFill>
    </fill>
    <fill>
      <patternFill patternType="solid">
        <fgColor theme="3" tint="0.39997558519241921"/>
        <bgColor indexed="22"/>
      </patternFill>
    </fill>
    <fill>
      <patternFill patternType="solid">
        <fgColor theme="4" tint="-0.249977111117893"/>
        <bgColor indexed="34"/>
      </patternFill>
    </fill>
    <fill>
      <patternFill patternType="solid">
        <fgColor theme="4" tint="0.79998168889431442"/>
        <bgColor indexed="26"/>
      </patternFill>
    </fill>
    <fill>
      <patternFill patternType="solid">
        <fgColor rgb="FFFFFFCC"/>
        <bgColor indexed="26"/>
      </patternFill>
    </fill>
    <fill>
      <patternFill patternType="solid">
        <fgColor rgb="FFFFFFCC"/>
        <bgColor indexed="64"/>
      </patternFill>
    </fill>
    <fill>
      <patternFill patternType="solid">
        <fgColor theme="4"/>
        <bgColor indexed="34"/>
      </patternFill>
    </fill>
    <fill>
      <patternFill patternType="solid">
        <fgColor theme="4"/>
        <bgColor indexed="64"/>
      </patternFill>
    </fill>
    <fill>
      <patternFill patternType="solid">
        <fgColor theme="4"/>
        <bgColor indexed="22"/>
      </patternFill>
    </fill>
    <fill>
      <patternFill patternType="solid">
        <fgColor theme="0"/>
        <bgColor indexed="26"/>
      </patternFill>
    </fill>
    <fill>
      <patternFill patternType="solid">
        <fgColor theme="4" tint="-0.249977111117893"/>
        <bgColor indexed="55"/>
      </patternFill>
    </fill>
  </fills>
  <borders count="66">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23"/>
      </right>
      <top style="thin">
        <color indexed="8"/>
      </top>
      <bottom/>
      <diagonal/>
    </border>
    <border>
      <left style="thin">
        <color indexed="23"/>
      </left>
      <right style="thin">
        <color indexed="8"/>
      </right>
      <top style="thin">
        <color indexed="8"/>
      </top>
      <bottom/>
      <diagonal/>
    </border>
    <border>
      <left style="thin">
        <color indexed="23"/>
      </left>
      <right style="thin">
        <color indexed="23"/>
      </right>
      <top style="thin">
        <color indexed="23"/>
      </top>
      <bottom/>
      <diagonal/>
    </border>
    <border>
      <left style="thin">
        <color indexed="8"/>
      </left>
      <right style="thin">
        <color indexed="23"/>
      </right>
      <top/>
      <bottom/>
      <diagonal/>
    </border>
    <border>
      <left style="thin">
        <color indexed="23"/>
      </left>
      <right style="thin">
        <color indexed="23"/>
      </right>
      <top/>
      <bottom/>
      <diagonal/>
    </border>
    <border>
      <left style="thin">
        <color indexed="23"/>
      </left>
      <right style="thin">
        <color indexed="23"/>
      </right>
      <top/>
      <bottom style="thin">
        <color indexed="23"/>
      </bottom>
      <diagonal/>
    </border>
    <border>
      <left style="thin">
        <color indexed="23"/>
      </left>
      <right style="thin">
        <color indexed="8"/>
      </right>
      <top/>
      <bottom/>
      <diagonal/>
    </border>
    <border>
      <left style="thin">
        <color indexed="8"/>
      </left>
      <right style="thin">
        <color indexed="23"/>
      </right>
      <top style="thin">
        <color indexed="23"/>
      </top>
      <bottom/>
      <diagonal/>
    </border>
    <border>
      <left style="thin">
        <color indexed="23"/>
      </left>
      <right style="thin">
        <color indexed="8"/>
      </right>
      <top/>
      <bottom style="thin">
        <color indexed="23"/>
      </bottom>
      <diagonal/>
    </border>
    <border>
      <left style="thin">
        <color indexed="23"/>
      </left>
      <right style="thin">
        <color indexed="8"/>
      </right>
      <top style="thin">
        <color indexed="23"/>
      </top>
      <bottom/>
      <diagonal/>
    </border>
    <border>
      <left style="thin">
        <color indexed="8"/>
      </left>
      <right style="thin">
        <color indexed="23"/>
      </right>
      <top/>
      <bottom style="thin">
        <color indexed="23"/>
      </bottom>
      <diagonal/>
    </border>
    <border>
      <left style="thin">
        <color indexed="8"/>
      </left>
      <right style="thin">
        <color indexed="23"/>
      </right>
      <top style="thin">
        <color indexed="23"/>
      </top>
      <bottom style="thin">
        <color theme="0" tint="-0.499984740745262"/>
      </bottom>
      <diagonal/>
    </border>
    <border>
      <left style="thin">
        <color indexed="23"/>
      </left>
      <right style="thin">
        <color indexed="23"/>
      </right>
      <top style="thin">
        <color indexed="23"/>
      </top>
      <bottom style="thin">
        <color theme="0" tint="-0.499984740745262"/>
      </bottom>
      <diagonal/>
    </border>
    <border>
      <left style="thin">
        <color indexed="23"/>
      </left>
      <right style="thin">
        <color indexed="8"/>
      </right>
      <top style="thin">
        <color indexed="23"/>
      </top>
      <bottom style="thin">
        <color theme="0" tint="-0.499984740745262"/>
      </bottom>
      <diagonal/>
    </border>
    <border>
      <left/>
      <right/>
      <top style="medium">
        <color indexed="8"/>
      </top>
      <bottom style="medium">
        <color indexed="8"/>
      </bottom>
      <diagonal/>
    </border>
    <border>
      <left/>
      <right/>
      <top style="thin">
        <color indexed="8"/>
      </top>
      <bottom style="thin">
        <color indexed="8"/>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8"/>
      </left>
      <right/>
      <top style="thin">
        <color indexed="8"/>
      </top>
      <bottom/>
      <diagonal/>
    </border>
    <border>
      <left style="thin">
        <color theme="0"/>
      </left>
      <right/>
      <top style="thin">
        <color theme="0"/>
      </top>
      <bottom style="thin">
        <color theme="0"/>
      </bottom>
      <diagonal/>
    </border>
    <border>
      <left style="thin">
        <color indexed="8"/>
      </left>
      <right/>
      <top style="thin">
        <color indexed="8"/>
      </top>
      <bottom style="thin">
        <color indexed="8"/>
      </bottom>
      <diagonal/>
    </border>
    <border>
      <left style="thin">
        <color indexed="64"/>
      </left>
      <right style="thin">
        <color indexed="23"/>
      </right>
      <top style="thin">
        <color indexed="64"/>
      </top>
      <bottom/>
      <diagonal/>
    </border>
    <border>
      <left style="thin">
        <color indexed="8"/>
      </left>
      <right style="thin">
        <color indexed="23"/>
      </right>
      <top style="thin">
        <color indexed="64"/>
      </top>
      <bottom/>
      <diagonal/>
    </border>
    <border>
      <left style="thin">
        <color indexed="8"/>
      </left>
      <right/>
      <top style="thin">
        <color indexed="64"/>
      </top>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indexed="23"/>
      </right>
      <top style="thin">
        <color indexed="8"/>
      </top>
      <bottom/>
      <diagonal/>
    </border>
    <border>
      <left style="thin">
        <color theme="0"/>
      </left>
      <right style="thin">
        <color indexed="64"/>
      </right>
      <top style="thin">
        <color theme="0"/>
      </top>
      <bottom style="thin">
        <color theme="0"/>
      </bottom>
      <diagonal/>
    </border>
    <border>
      <left style="thin">
        <color indexed="64"/>
      </left>
      <right/>
      <top/>
      <bottom style="thin">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indexed="64"/>
      </right>
      <top style="thin">
        <color theme="0"/>
      </top>
      <bottom style="thin">
        <color indexed="64"/>
      </bottom>
      <diagonal/>
    </border>
    <border>
      <left style="thin">
        <color indexed="23"/>
      </left>
      <right style="thin">
        <color indexed="64"/>
      </right>
      <top style="thin">
        <color theme="0" tint="-0.499984740745262"/>
      </top>
      <bottom/>
      <diagonal/>
    </border>
    <border>
      <left style="thin">
        <color indexed="23"/>
      </left>
      <right/>
      <top/>
      <bottom/>
      <diagonal/>
    </border>
    <border>
      <left style="thin">
        <color theme="0" tint="-0.499984740745262"/>
      </left>
      <right style="thin">
        <color theme="0" tint="-0.499984740745262"/>
      </right>
      <top/>
      <bottom/>
      <diagonal/>
    </border>
    <border>
      <left style="thin">
        <color indexed="23"/>
      </left>
      <right style="thin">
        <color theme="0" tint="-0.499984740745262"/>
      </right>
      <top/>
      <bottom/>
      <diagonal/>
    </border>
    <border>
      <left style="thin">
        <color indexed="23"/>
      </left>
      <right style="thin">
        <color indexed="64"/>
      </right>
      <top style="thin">
        <color indexed="23"/>
      </top>
      <bottom/>
      <diagonal/>
    </border>
    <border>
      <left style="thin">
        <color indexed="23"/>
      </left>
      <right style="thin">
        <color indexed="64"/>
      </right>
      <top/>
      <bottom/>
      <diagonal/>
    </border>
    <border>
      <left style="thin">
        <color indexed="23"/>
      </left>
      <right/>
      <top/>
      <bottom style="thin">
        <color indexed="23"/>
      </bottom>
      <diagonal/>
    </border>
    <border>
      <left style="thin">
        <color indexed="23"/>
      </left>
      <right/>
      <top style="thin">
        <color indexed="23"/>
      </top>
      <bottom/>
      <diagonal/>
    </border>
    <border>
      <left style="thin">
        <color indexed="64"/>
      </left>
      <right style="thin">
        <color indexed="23"/>
      </right>
      <top/>
      <bottom/>
      <diagonal/>
    </border>
    <border>
      <left style="thin">
        <color indexed="64"/>
      </left>
      <right style="thin">
        <color indexed="23"/>
      </right>
      <top/>
      <bottom style="thin">
        <color indexed="23"/>
      </bottom>
      <diagonal/>
    </border>
    <border>
      <left style="thin">
        <color indexed="64"/>
      </left>
      <right style="thin">
        <color indexed="23"/>
      </right>
      <top style="thin">
        <color indexed="23"/>
      </top>
      <bottom/>
      <diagonal/>
    </border>
    <border>
      <left style="thin">
        <color indexed="64"/>
      </left>
      <right style="thin">
        <color theme="0" tint="-0.499984740745262"/>
      </right>
      <top/>
      <bottom/>
      <diagonal/>
    </border>
    <border>
      <left/>
      <right style="thin">
        <color indexed="23"/>
      </right>
      <top/>
      <bottom/>
      <diagonal/>
    </border>
    <border>
      <left/>
      <right style="thin">
        <color indexed="23"/>
      </right>
      <top/>
      <bottom style="thin">
        <color indexed="23"/>
      </bottom>
      <diagonal/>
    </border>
    <border>
      <left/>
      <right style="thin">
        <color indexed="23"/>
      </right>
      <top style="thin">
        <color indexed="23"/>
      </top>
      <bottom/>
      <diagonal/>
    </border>
    <border>
      <left/>
      <right style="thin">
        <color theme="0" tint="-0.499984740745262"/>
      </right>
      <top/>
      <bottom/>
      <diagonal/>
    </border>
    <border>
      <left style="thin">
        <color indexed="23"/>
      </left>
      <right style="thin">
        <color theme="0" tint="-0.499984740745262"/>
      </right>
      <top style="thin">
        <color theme="0" tint="-0.499984740745262"/>
      </top>
      <bottom/>
      <diagonal/>
    </border>
    <border>
      <left style="thin">
        <color indexed="23"/>
      </left>
      <right style="thin">
        <color theme="0" tint="-0.499984740745262"/>
      </right>
      <top/>
      <bottom style="thin">
        <color indexed="23"/>
      </bottom>
      <diagonal/>
    </border>
    <border>
      <left style="thin">
        <color indexed="23"/>
      </left>
      <right style="thin">
        <color theme="0" tint="-0.499984740745262"/>
      </right>
      <top style="thin">
        <color indexed="23"/>
      </top>
      <bottom/>
      <diagonal/>
    </border>
    <border>
      <left style="thin">
        <color auto="1"/>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auto="1"/>
      </right>
      <top style="thin">
        <color theme="0" tint="-0.499984740745262"/>
      </top>
      <bottom/>
      <diagonal/>
    </border>
    <border>
      <left/>
      <right style="thin">
        <color theme="0" tint="-0.499984740745262"/>
      </right>
      <top style="thin">
        <color theme="0" tint="-0.499984740745262"/>
      </top>
      <bottom/>
      <diagonal/>
    </border>
    <border>
      <left style="thin">
        <color auto="1"/>
      </left>
      <right style="thin">
        <color theme="0" tint="-0.499984740745262"/>
      </right>
      <top/>
      <bottom/>
      <diagonal/>
    </border>
    <border>
      <left style="thin">
        <color theme="0" tint="-0.499984740745262"/>
      </left>
      <right style="thin">
        <color auto="1"/>
      </right>
      <top/>
      <bottom/>
      <diagonal/>
    </border>
    <border>
      <left style="thin">
        <color theme="0" tint="-0.499984740745262"/>
      </left>
      <right style="thin">
        <color theme="0" tint="-0.499984740745262"/>
      </right>
      <top/>
      <bottom style="thin">
        <color theme="0" tint="-0.499984740745262"/>
      </bottom>
      <diagonal/>
    </border>
    <border>
      <left style="thin">
        <color auto="1"/>
      </left>
      <right style="thin">
        <color theme="0" tint="-0.499984740745262"/>
      </right>
      <top/>
      <bottom style="thin">
        <color auto="1"/>
      </bottom>
      <diagonal/>
    </border>
    <border>
      <left style="thin">
        <color theme="0" tint="-0.499984740745262"/>
      </left>
      <right style="thin">
        <color auto="1"/>
      </right>
      <top/>
      <bottom style="thin">
        <color auto="1"/>
      </bottom>
      <diagonal/>
    </border>
    <border>
      <left/>
      <right style="thin">
        <color theme="0" tint="-0.499984740745262"/>
      </right>
      <top/>
      <bottom style="thin">
        <color auto="1"/>
      </bottom>
      <diagonal/>
    </border>
    <border>
      <left style="thin">
        <color theme="0" tint="-0.499984740745262"/>
      </left>
      <right style="thin">
        <color theme="0" tint="-0.499984740745262"/>
      </right>
      <top/>
      <bottom style="thin">
        <color auto="1"/>
      </bottom>
      <diagonal/>
    </border>
  </borders>
  <cellStyleXfs count="22">
    <xf numFmtId="0" fontId="0" fillId="0" borderId="0"/>
    <xf numFmtId="38" fontId="14" fillId="0" borderId="0" applyFont="0" applyFill="0" applyBorder="0" applyAlignment="0" applyProtection="0">
      <alignment vertical="center"/>
    </xf>
    <xf numFmtId="0" fontId="1" fillId="0" borderId="0"/>
    <xf numFmtId="0" fontId="1" fillId="0" borderId="0">
      <alignment vertical="center"/>
    </xf>
    <xf numFmtId="0" fontId="10" fillId="0" borderId="0"/>
    <xf numFmtId="0" fontId="11" fillId="0" borderId="0"/>
    <xf numFmtId="0" fontId="6" fillId="0" borderId="0">
      <alignment vertical="center"/>
    </xf>
    <xf numFmtId="180" fontId="15" fillId="0" borderId="0" applyFill="0" applyBorder="0" applyAlignment="0"/>
    <xf numFmtId="0" fontId="16" fillId="0" borderId="16" applyNumberFormat="0" applyAlignment="0" applyProtection="0"/>
    <xf numFmtId="0" fontId="16" fillId="0" borderId="17">
      <alignment horizontal="left" vertical="center"/>
    </xf>
    <xf numFmtId="0" fontId="17" fillId="0" borderId="0"/>
    <xf numFmtId="38" fontId="14" fillId="0" borderId="0" applyFill="0" applyBorder="0" applyAlignment="0" applyProtection="0"/>
    <xf numFmtId="0" fontId="1" fillId="0" borderId="0"/>
    <xf numFmtId="0" fontId="1" fillId="0" borderId="0"/>
    <xf numFmtId="0" fontId="11" fillId="0" borderId="0"/>
    <xf numFmtId="0" fontId="1" fillId="0" borderId="0"/>
    <xf numFmtId="0" fontId="1" fillId="0" borderId="0"/>
    <xf numFmtId="0" fontId="1" fillId="0" borderId="0"/>
    <xf numFmtId="0" fontId="18" fillId="0" borderId="0">
      <alignment vertical="center"/>
    </xf>
    <xf numFmtId="0" fontId="1" fillId="0" borderId="0">
      <alignment vertical="center"/>
    </xf>
    <xf numFmtId="0" fontId="1" fillId="0" borderId="0"/>
    <xf numFmtId="0" fontId="21" fillId="0" borderId="0"/>
  </cellStyleXfs>
  <cellXfs count="181">
    <xf numFmtId="0" fontId="0" fillId="0" borderId="0" xfId="0"/>
    <xf numFmtId="0" fontId="2" fillId="0" borderId="0" xfId="2" applyFont="1" applyFill="1"/>
    <xf numFmtId="0" fontId="4" fillId="0" borderId="0" xfId="2" applyFont="1" applyFill="1" applyAlignment="1">
      <alignment horizontal="left"/>
    </xf>
    <xf numFmtId="0" fontId="6" fillId="0" borderId="0" xfId="3" applyFont="1">
      <alignment vertical="center"/>
    </xf>
    <xf numFmtId="0" fontId="6" fillId="0" borderId="0" xfId="3" applyFont="1" applyAlignment="1">
      <alignment horizontal="left" vertical="center"/>
    </xf>
    <xf numFmtId="0" fontId="7" fillId="0" borderId="0" xfId="3" applyFont="1" applyAlignment="1">
      <alignment horizontal="right" vertical="center"/>
    </xf>
    <xf numFmtId="176" fontId="6" fillId="0" borderId="0" xfId="3" applyNumberFormat="1" applyFont="1">
      <alignment vertical="center"/>
    </xf>
    <xf numFmtId="176" fontId="12" fillId="3" borderId="6" xfId="2" applyNumberFormat="1" applyFont="1" applyFill="1" applyBorder="1" applyAlignment="1">
      <alignment horizontal="right" vertical="center"/>
    </xf>
    <xf numFmtId="176" fontId="12" fillId="3" borderId="7" xfId="2" applyNumberFormat="1" applyFont="1" applyFill="1" applyBorder="1" applyAlignment="1">
      <alignment horizontal="right" vertical="center"/>
    </xf>
    <xf numFmtId="177" fontId="12" fillId="3" borderId="6" xfId="2" applyNumberFormat="1" applyFont="1" applyFill="1" applyBorder="1" applyAlignment="1">
      <alignment horizontal="right" vertical="center"/>
    </xf>
    <xf numFmtId="176" fontId="12" fillId="3" borderId="6" xfId="6" applyNumberFormat="1" applyFont="1" applyFill="1" applyBorder="1" applyAlignment="1">
      <alignment horizontal="right" vertical="center"/>
    </xf>
    <xf numFmtId="178" fontId="12" fillId="3" borderId="6" xfId="2" applyNumberFormat="1" applyFont="1" applyFill="1" applyBorder="1" applyAlignment="1">
      <alignment horizontal="right" vertical="center"/>
    </xf>
    <xf numFmtId="177" fontId="12" fillId="0" borderId="8" xfId="2" applyNumberFormat="1" applyFont="1" applyBorder="1" applyAlignment="1">
      <alignment horizontal="right" vertical="center"/>
    </xf>
    <xf numFmtId="176" fontId="12" fillId="3" borderId="4" xfId="6" applyNumberFormat="1" applyFont="1" applyFill="1" applyBorder="1" applyAlignment="1">
      <alignment horizontal="right" vertical="center"/>
    </xf>
    <xf numFmtId="176" fontId="12" fillId="3" borderId="4" xfId="2" applyNumberFormat="1" applyFont="1" applyFill="1" applyBorder="1" applyAlignment="1">
      <alignment horizontal="right" vertical="center"/>
    </xf>
    <xf numFmtId="177" fontId="12" fillId="3" borderId="7" xfId="2" applyNumberFormat="1" applyFont="1" applyFill="1" applyBorder="1" applyAlignment="1">
      <alignment horizontal="right" vertical="center"/>
    </xf>
    <xf numFmtId="176" fontId="12" fillId="3" borderId="7" xfId="6" applyNumberFormat="1" applyFont="1" applyFill="1" applyBorder="1" applyAlignment="1">
      <alignment horizontal="right" vertical="center"/>
    </xf>
    <xf numFmtId="178" fontId="12" fillId="3" borderId="7" xfId="2" applyNumberFormat="1" applyFont="1" applyFill="1" applyBorder="1" applyAlignment="1">
      <alignment horizontal="right" vertical="center"/>
    </xf>
    <xf numFmtId="177" fontId="12" fillId="0" borderId="10" xfId="2" applyNumberFormat="1" applyFont="1" applyBorder="1" applyAlignment="1">
      <alignment horizontal="right" vertical="center"/>
    </xf>
    <xf numFmtId="177" fontId="12" fillId="3" borderId="4" xfId="2" applyNumberFormat="1" applyFont="1" applyFill="1" applyBorder="1" applyAlignment="1">
      <alignment horizontal="right" vertical="center"/>
    </xf>
    <xf numFmtId="178" fontId="12" fillId="3" borderId="4" xfId="2" applyNumberFormat="1" applyFont="1" applyFill="1" applyBorder="1" applyAlignment="1">
      <alignment horizontal="right" vertical="center"/>
    </xf>
    <xf numFmtId="177" fontId="12" fillId="0" borderId="11" xfId="2" applyNumberFormat="1" applyFont="1" applyBorder="1" applyAlignment="1">
      <alignment horizontal="right" vertical="center"/>
    </xf>
    <xf numFmtId="0" fontId="8" fillId="0" borderId="0" xfId="2" applyFont="1" applyFill="1" applyAlignment="1">
      <alignment horizontal="left"/>
    </xf>
    <xf numFmtId="0" fontId="8" fillId="0" borderId="0" xfId="3" applyFont="1">
      <alignment vertical="center"/>
    </xf>
    <xf numFmtId="0" fontId="8" fillId="0" borderId="0" xfId="2" applyFont="1" applyFill="1" applyAlignment="1" applyProtection="1">
      <alignment horizontal="left"/>
    </xf>
    <xf numFmtId="176" fontId="12" fillId="0" borderId="8" xfId="2" applyNumberFormat="1" applyFont="1" applyBorder="1" applyAlignment="1">
      <alignment horizontal="right" vertical="center"/>
    </xf>
    <xf numFmtId="0" fontId="8" fillId="2" borderId="0" xfId="0" applyFont="1" applyFill="1" applyAlignment="1">
      <alignment horizontal="left" vertical="center"/>
    </xf>
    <xf numFmtId="0" fontId="9" fillId="2" borderId="0" xfId="0" applyFont="1" applyFill="1" applyAlignment="1">
      <alignment vertical="center"/>
    </xf>
    <xf numFmtId="179" fontId="8" fillId="2" borderId="0" xfId="1" applyNumberFormat="1" applyFont="1" applyFill="1" applyBorder="1" applyAlignment="1">
      <alignment horizontal="left" vertical="center"/>
    </xf>
    <xf numFmtId="0" fontId="8" fillId="2" borderId="0" xfId="0" applyFont="1" applyFill="1"/>
    <xf numFmtId="0" fontId="9" fillId="2" borderId="0" xfId="0" applyFont="1" applyFill="1"/>
    <xf numFmtId="0" fontId="8" fillId="2" borderId="0" xfId="0" applyFont="1" applyFill="1" applyAlignment="1">
      <alignment horizontal="right"/>
    </xf>
    <xf numFmtId="0" fontId="19" fillId="5" borderId="31" xfId="3" applyFont="1" applyFill="1" applyBorder="1" applyAlignment="1">
      <alignment vertical="center" wrapText="1"/>
    </xf>
    <xf numFmtId="0" fontId="20" fillId="6" borderId="32" xfId="3" applyFont="1" applyFill="1" applyBorder="1" applyAlignment="1">
      <alignment horizontal="center" vertical="center" wrapText="1"/>
    </xf>
    <xf numFmtId="0" fontId="20" fillId="6" borderId="33" xfId="3" applyFont="1" applyFill="1" applyBorder="1" applyAlignment="1">
      <alignment horizontal="center" vertical="center" wrapText="1"/>
    </xf>
    <xf numFmtId="0" fontId="19" fillId="5" borderId="34" xfId="3" applyFont="1" applyFill="1" applyBorder="1" applyAlignment="1">
      <alignment vertical="center" wrapText="1"/>
    </xf>
    <xf numFmtId="0" fontId="20" fillId="6" borderId="35" xfId="3" applyFont="1" applyFill="1" applyBorder="1" applyAlignment="1">
      <alignment horizontal="center" vertical="center" wrapText="1"/>
    </xf>
    <xf numFmtId="0" fontId="9" fillId="8" borderId="2" xfId="4" applyNumberFormat="1" applyFont="1" applyFill="1" applyBorder="1" applyAlignment="1" applyProtection="1">
      <alignment horizontal="center" vertical="center"/>
    </xf>
    <xf numFmtId="0" fontId="9" fillId="8" borderId="3" xfId="5" applyNumberFormat="1" applyFont="1" applyFill="1" applyBorder="1" applyAlignment="1">
      <alignment horizontal="right"/>
    </xf>
    <xf numFmtId="0" fontId="9" fillId="8" borderId="5" xfId="4" applyNumberFormat="1" applyFont="1" applyFill="1" applyBorder="1" applyAlignment="1" applyProtection="1">
      <alignment horizontal="center" vertical="center"/>
    </xf>
    <xf numFmtId="0" fontId="9" fillId="8" borderId="8" xfId="5" applyNumberFormat="1" applyFont="1" applyFill="1" applyBorder="1" applyAlignment="1">
      <alignment horizontal="right"/>
    </xf>
    <xf numFmtId="0" fontId="9" fillId="8" borderId="9" xfId="4" applyNumberFormat="1" applyFont="1" applyFill="1" applyBorder="1" applyAlignment="1" applyProtection="1">
      <alignment horizontal="center" vertical="center"/>
    </xf>
    <xf numFmtId="0" fontId="9" fillId="8" borderId="11" xfId="5" applyNumberFormat="1" applyFont="1" applyFill="1" applyBorder="1" applyAlignment="1">
      <alignment horizontal="right"/>
    </xf>
    <xf numFmtId="0" fontId="9" fillId="8" borderId="12" xfId="4" applyNumberFormat="1" applyFont="1" applyFill="1" applyBorder="1" applyAlignment="1" applyProtection="1">
      <alignment horizontal="center" vertical="center"/>
    </xf>
    <xf numFmtId="0" fontId="9" fillId="8" borderId="10" xfId="5" applyNumberFormat="1" applyFont="1" applyFill="1" applyBorder="1" applyAlignment="1">
      <alignment horizontal="right"/>
    </xf>
    <xf numFmtId="0" fontId="13" fillId="8" borderId="8" xfId="2" applyNumberFormat="1" applyFont="1" applyFill="1" applyBorder="1" applyAlignment="1">
      <alignment horizontal="right" vertical="center"/>
    </xf>
    <xf numFmtId="0" fontId="13" fillId="8" borderId="10" xfId="2" applyNumberFormat="1" applyFont="1" applyFill="1" applyBorder="1" applyAlignment="1">
      <alignment horizontal="right" vertical="center"/>
    </xf>
    <xf numFmtId="0" fontId="13" fillId="8" borderId="11" xfId="2" applyNumberFormat="1" applyFont="1" applyFill="1" applyBorder="1" applyAlignment="1">
      <alignment horizontal="right" vertical="center"/>
    </xf>
    <xf numFmtId="0" fontId="13" fillId="8" borderId="37" xfId="2" applyNumberFormat="1" applyFont="1" applyFill="1" applyBorder="1" applyAlignment="1">
      <alignment horizontal="right" vertical="center"/>
    </xf>
    <xf numFmtId="178" fontId="6" fillId="0" borderId="0" xfId="3" applyNumberFormat="1" applyFont="1">
      <alignment vertical="center"/>
    </xf>
    <xf numFmtId="176" fontId="12" fillId="9" borderId="6" xfId="2" applyNumberFormat="1" applyFont="1" applyFill="1" applyBorder="1" applyAlignment="1">
      <alignment horizontal="right" vertical="center"/>
    </xf>
    <xf numFmtId="177" fontId="12" fillId="9" borderId="6" xfId="2" applyNumberFormat="1" applyFont="1" applyFill="1" applyBorder="1" applyAlignment="1">
      <alignment horizontal="right" vertical="center"/>
    </xf>
    <xf numFmtId="178" fontId="12" fillId="9" borderId="6" xfId="2" applyNumberFormat="1" applyFont="1" applyFill="1" applyBorder="1" applyAlignment="1">
      <alignment horizontal="right" vertical="center"/>
    </xf>
    <xf numFmtId="177" fontId="12" fillId="10" borderId="8" xfId="2" applyNumberFormat="1" applyFont="1" applyFill="1" applyBorder="1" applyAlignment="1">
      <alignment horizontal="right" vertical="center"/>
    </xf>
    <xf numFmtId="176" fontId="12" fillId="9" borderId="6" xfId="2" applyNumberFormat="1" applyFont="1" applyFill="1" applyBorder="1" applyAlignment="1">
      <alignment horizontal="right"/>
    </xf>
    <xf numFmtId="177" fontId="12" fillId="9" borderId="7" xfId="2" applyNumberFormat="1" applyFont="1" applyFill="1" applyBorder="1" applyAlignment="1">
      <alignment horizontal="right" vertical="center"/>
    </xf>
    <xf numFmtId="176" fontId="12" fillId="9" borderId="7" xfId="2" applyNumberFormat="1" applyFont="1" applyFill="1" applyBorder="1" applyAlignment="1">
      <alignment horizontal="right"/>
    </xf>
    <xf numFmtId="178" fontId="12" fillId="9" borderId="7" xfId="2" applyNumberFormat="1" applyFont="1" applyFill="1" applyBorder="1" applyAlignment="1">
      <alignment horizontal="right" vertical="center"/>
    </xf>
    <xf numFmtId="177" fontId="12" fillId="10" borderId="10" xfId="2" applyNumberFormat="1" applyFont="1" applyFill="1" applyBorder="1" applyAlignment="1">
      <alignment horizontal="right" vertical="center"/>
    </xf>
    <xf numFmtId="176" fontId="12" fillId="9" borderId="13" xfId="3" applyNumberFormat="1" applyFont="1" applyFill="1" applyBorder="1">
      <alignment vertical="center"/>
    </xf>
    <xf numFmtId="177" fontId="12" fillId="9" borderId="14" xfId="2" applyNumberFormat="1" applyFont="1" applyFill="1" applyBorder="1" applyAlignment="1">
      <alignment horizontal="right" vertical="center"/>
    </xf>
    <xf numFmtId="176" fontId="12" fillId="9" borderId="14" xfId="3" applyNumberFormat="1" applyFont="1" applyFill="1" applyBorder="1">
      <alignment vertical="center"/>
    </xf>
    <xf numFmtId="178" fontId="12" fillId="9" borderId="14" xfId="2" applyNumberFormat="1" applyFont="1" applyFill="1" applyBorder="1" applyAlignment="1">
      <alignment horizontal="right" vertical="center"/>
    </xf>
    <xf numFmtId="177" fontId="12" fillId="10" borderId="15" xfId="2" applyNumberFormat="1" applyFont="1" applyFill="1" applyBorder="1" applyAlignment="1">
      <alignment horizontal="right" vertical="center"/>
    </xf>
    <xf numFmtId="176" fontId="12" fillId="9" borderId="6" xfId="3" applyNumberFormat="1" applyFont="1" applyFill="1" applyBorder="1">
      <alignment vertical="center"/>
    </xf>
    <xf numFmtId="176" fontId="12" fillId="9" borderId="36" xfId="2" applyNumberFormat="1" applyFont="1" applyFill="1" applyBorder="1" applyAlignment="1">
      <alignment horizontal="right" vertical="center"/>
    </xf>
    <xf numFmtId="176" fontId="12" fillId="9" borderId="7" xfId="3" applyNumberFormat="1" applyFont="1" applyFill="1" applyBorder="1">
      <alignment vertical="center"/>
    </xf>
    <xf numFmtId="176" fontId="12" fillId="9" borderId="4" xfId="3" applyNumberFormat="1" applyFont="1" applyFill="1" applyBorder="1">
      <alignment vertical="center"/>
    </xf>
    <xf numFmtId="177" fontId="12" fillId="9" borderId="4" xfId="2" applyNumberFormat="1" applyFont="1" applyFill="1" applyBorder="1" applyAlignment="1">
      <alignment horizontal="right" vertical="center"/>
    </xf>
    <xf numFmtId="176" fontId="12" fillId="9" borderId="4" xfId="3" applyNumberFormat="1" applyFont="1" applyFill="1" applyBorder="1" applyAlignment="1">
      <alignment horizontal="right" vertical="center"/>
    </xf>
    <xf numFmtId="178" fontId="12" fillId="9" borderId="4" xfId="2" applyNumberFormat="1" applyFont="1" applyFill="1" applyBorder="1" applyAlignment="1">
      <alignment horizontal="right" vertical="center"/>
    </xf>
    <xf numFmtId="177" fontId="12" fillId="9" borderId="40" xfId="2" applyNumberFormat="1" applyFont="1" applyFill="1" applyBorder="1" applyAlignment="1">
      <alignment horizontal="right" vertical="center"/>
    </xf>
    <xf numFmtId="176" fontId="12" fillId="9" borderId="6" xfId="3" applyNumberFormat="1" applyFont="1" applyFill="1" applyBorder="1" applyAlignment="1">
      <alignment horizontal="right" vertical="center"/>
    </xf>
    <xf numFmtId="177" fontId="12" fillId="9" borderId="41" xfId="2" applyNumberFormat="1" applyFont="1" applyFill="1" applyBorder="1" applyAlignment="1">
      <alignment horizontal="right" vertical="center"/>
    </xf>
    <xf numFmtId="176" fontId="12" fillId="9" borderId="38" xfId="3" applyNumberFormat="1" applyFont="1" applyFill="1" applyBorder="1">
      <alignment vertical="center"/>
    </xf>
    <xf numFmtId="177" fontId="12" fillId="9" borderId="38" xfId="2" applyNumberFormat="1" applyFont="1" applyFill="1" applyBorder="1" applyAlignment="1">
      <alignment horizontal="right" vertical="center"/>
    </xf>
    <xf numFmtId="176" fontId="12" fillId="9" borderId="38" xfId="3" applyNumberFormat="1" applyFont="1" applyFill="1" applyBorder="1" applyAlignment="1">
      <alignment horizontal="right" vertical="center"/>
    </xf>
    <xf numFmtId="178" fontId="12" fillId="9" borderId="38" xfId="2" applyNumberFormat="1" applyFont="1" applyFill="1" applyBorder="1" applyAlignment="1">
      <alignment horizontal="right" vertical="center"/>
    </xf>
    <xf numFmtId="177" fontId="12" fillId="9" borderId="39" xfId="2" applyNumberFormat="1" applyFont="1" applyFill="1" applyBorder="1" applyAlignment="1">
      <alignment horizontal="right" vertical="center"/>
    </xf>
    <xf numFmtId="176" fontId="12" fillId="9" borderId="44" xfId="3" applyNumberFormat="1" applyFont="1" applyFill="1" applyBorder="1">
      <alignment vertical="center"/>
    </xf>
    <xf numFmtId="176" fontId="12" fillId="9" borderId="45" xfId="3" applyNumberFormat="1" applyFont="1" applyFill="1" applyBorder="1">
      <alignment vertical="center"/>
    </xf>
    <xf numFmtId="176" fontId="12" fillId="9" borderId="46" xfId="3" applyNumberFormat="1" applyFont="1" applyFill="1" applyBorder="1">
      <alignment vertical="center"/>
    </xf>
    <xf numFmtId="176" fontId="12" fillId="9" borderId="47" xfId="3" applyNumberFormat="1" applyFont="1" applyFill="1" applyBorder="1">
      <alignment vertical="center"/>
    </xf>
    <xf numFmtId="0" fontId="13" fillId="8" borderId="42" xfId="2" applyNumberFormat="1" applyFont="1" applyFill="1" applyBorder="1" applyAlignment="1">
      <alignment horizontal="right" vertical="center"/>
    </xf>
    <xf numFmtId="0" fontId="13" fillId="8" borderId="43" xfId="2" applyNumberFormat="1" applyFont="1" applyFill="1" applyBorder="1" applyAlignment="1">
      <alignment horizontal="right" vertical="center"/>
    </xf>
    <xf numFmtId="0" fontId="6" fillId="0" borderId="0" xfId="3" applyFont="1" applyFill="1">
      <alignment vertical="center"/>
    </xf>
    <xf numFmtId="0" fontId="8" fillId="0" borderId="0" xfId="3" applyFont="1" applyFill="1">
      <alignment vertical="center"/>
    </xf>
    <xf numFmtId="176" fontId="6" fillId="0" borderId="0" xfId="3" applyNumberFormat="1" applyFont="1" applyFill="1">
      <alignment vertical="center"/>
    </xf>
    <xf numFmtId="178" fontId="6" fillId="0" borderId="0" xfId="3" applyNumberFormat="1" applyFont="1" applyFill="1">
      <alignment vertical="center"/>
    </xf>
    <xf numFmtId="178" fontId="12" fillId="10" borderId="38" xfId="2" applyNumberFormat="1" applyFont="1" applyFill="1" applyBorder="1" applyAlignment="1">
      <alignment horizontal="right" vertical="center"/>
    </xf>
    <xf numFmtId="177" fontId="12" fillId="10" borderId="38" xfId="2" applyNumberFormat="1" applyFont="1" applyFill="1" applyBorder="1" applyAlignment="1">
      <alignment horizontal="right" vertical="center"/>
    </xf>
    <xf numFmtId="176" fontId="12" fillId="10" borderId="38" xfId="3" applyNumberFormat="1" applyFont="1" applyFill="1" applyBorder="1">
      <alignment vertical="center"/>
    </xf>
    <xf numFmtId="176" fontId="12" fillId="10" borderId="47" xfId="3" applyNumberFormat="1" applyFont="1" applyFill="1" applyBorder="1">
      <alignment vertical="center"/>
    </xf>
    <xf numFmtId="176" fontId="12" fillId="10" borderId="38" xfId="3" applyNumberFormat="1" applyFont="1" applyFill="1" applyBorder="1" applyAlignment="1">
      <alignment horizontal="right" vertical="center"/>
    </xf>
    <xf numFmtId="177" fontId="12" fillId="10" borderId="41" xfId="2" applyNumberFormat="1" applyFont="1" applyFill="1" applyBorder="1" applyAlignment="1">
      <alignment horizontal="right" vertical="center"/>
    </xf>
    <xf numFmtId="177" fontId="12" fillId="10" borderId="39" xfId="2" applyNumberFormat="1" applyFont="1" applyFill="1" applyBorder="1" applyAlignment="1">
      <alignment horizontal="right" vertical="center"/>
    </xf>
    <xf numFmtId="0" fontId="19" fillId="12" borderId="34" xfId="3" applyFont="1" applyFill="1" applyBorder="1" applyAlignment="1">
      <alignment vertical="center" wrapText="1"/>
    </xf>
    <xf numFmtId="0" fontId="20" fillId="13" borderId="32" xfId="3" applyFont="1" applyFill="1" applyBorder="1" applyAlignment="1">
      <alignment horizontal="center" vertical="center" wrapText="1"/>
    </xf>
    <xf numFmtId="176" fontId="12" fillId="9" borderId="48" xfId="3" applyNumberFormat="1" applyFont="1" applyFill="1" applyBorder="1">
      <alignment vertical="center"/>
    </xf>
    <xf numFmtId="176" fontId="12" fillId="9" borderId="49" xfId="3" applyNumberFormat="1" applyFont="1" applyFill="1" applyBorder="1">
      <alignment vertical="center"/>
    </xf>
    <xf numFmtId="176" fontId="12" fillId="9" borderId="50" xfId="3" applyNumberFormat="1" applyFont="1" applyFill="1" applyBorder="1">
      <alignment vertical="center"/>
    </xf>
    <xf numFmtId="176" fontId="12" fillId="9" borderId="51" xfId="3" applyNumberFormat="1" applyFont="1" applyFill="1" applyBorder="1">
      <alignment vertical="center"/>
    </xf>
    <xf numFmtId="176" fontId="12" fillId="10" borderId="51" xfId="3" applyNumberFormat="1" applyFont="1" applyFill="1" applyBorder="1">
      <alignment vertical="center"/>
    </xf>
    <xf numFmtId="177" fontId="12" fillId="9" borderId="52" xfId="2" applyNumberFormat="1" applyFont="1" applyFill="1" applyBorder="1" applyAlignment="1">
      <alignment horizontal="right" vertical="center"/>
    </xf>
    <xf numFmtId="177" fontId="12" fillId="9" borderId="53" xfId="2" applyNumberFormat="1" applyFont="1" applyFill="1" applyBorder="1" applyAlignment="1">
      <alignment horizontal="right" vertical="center"/>
    </xf>
    <xf numFmtId="177" fontId="12" fillId="9" borderId="54" xfId="2" applyNumberFormat="1" applyFont="1" applyFill="1" applyBorder="1" applyAlignment="1">
      <alignment horizontal="right" vertical="center"/>
    </xf>
    <xf numFmtId="176" fontId="12" fillId="14" borderId="9" xfId="2" applyNumberFormat="1" applyFont="1" applyFill="1" applyBorder="1" applyAlignment="1">
      <alignment horizontal="right" vertical="center"/>
    </xf>
    <xf numFmtId="177" fontId="12" fillId="14" borderId="4" xfId="2" applyNumberFormat="1" applyFont="1" applyFill="1" applyBorder="1" applyAlignment="1">
      <alignment horizontal="right" vertical="center"/>
    </xf>
    <xf numFmtId="176" fontId="12" fillId="14" borderId="4" xfId="2" applyNumberFormat="1" applyFont="1" applyFill="1" applyBorder="1" applyAlignment="1">
      <alignment horizontal="right" vertical="center"/>
    </xf>
    <xf numFmtId="178" fontId="12" fillId="14" borderId="4" xfId="2" applyNumberFormat="1" applyFont="1" applyFill="1" applyBorder="1" applyAlignment="1">
      <alignment horizontal="right" vertical="center"/>
    </xf>
    <xf numFmtId="176" fontId="12" fillId="14" borderId="4" xfId="6" applyNumberFormat="1" applyFont="1" applyFill="1" applyBorder="1" applyAlignment="1">
      <alignment horizontal="right" vertical="center"/>
    </xf>
    <xf numFmtId="177" fontId="12" fillId="2" borderId="11" xfId="2" applyNumberFormat="1" applyFont="1" applyFill="1" applyBorder="1" applyAlignment="1">
      <alignment horizontal="right" vertical="center"/>
    </xf>
    <xf numFmtId="176" fontId="12" fillId="14" borderId="6" xfId="2" applyNumberFormat="1" applyFont="1" applyFill="1" applyBorder="1" applyAlignment="1">
      <alignment horizontal="right" vertical="center"/>
    </xf>
    <xf numFmtId="177" fontId="12" fillId="14" borderId="6" xfId="2" applyNumberFormat="1" applyFont="1" applyFill="1" applyBorder="1" applyAlignment="1">
      <alignment horizontal="right" vertical="center"/>
    </xf>
    <xf numFmtId="176" fontId="12" fillId="14" borderId="6" xfId="6" applyNumberFormat="1" applyFont="1" applyFill="1" applyBorder="1" applyAlignment="1">
      <alignment horizontal="right" vertical="center"/>
    </xf>
    <xf numFmtId="178" fontId="12" fillId="14" borderId="6" xfId="2" applyNumberFormat="1" applyFont="1" applyFill="1" applyBorder="1" applyAlignment="1">
      <alignment horizontal="right" vertical="center"/>
    </xf>
    <xf numFmtId="177" fontId="12" fillId="2" borderId="8" xfId="2" applyNumberFormat="1" applyFont="1" applyFill="1" applyBorder="1" applyAlignment="1">
      <alignment horizontal="right" vertical="center"/>
    </xf>
    <xf numFmtId="177" fontId="12" fillId="14" borderId="7" xfId="2" applyNumberFormat="1" applyFont="1" applyFill="1" applyBorder="1" applyAlignment="1">
      <alignment horizontal="right" vertical="center"/>
    </xf>
    <xf numFmtId="176" fontId="12" fillId="14" borderId="7" xfId="2" applyNumberFormat="1" applyFont="1" applyFill="1" applyBorder="1" applyAlignment="1">
      <alignment horizontal="right" vertical="center"/>
    </xf>
    <xf numFmtId="178" fontId="12" fillId="14" borderId="7" xfId="2" applyNumberFormat="1" applyFont="1" applyFill="1" applyBorder="1" applyAlignment="1">
      <alignment horizontal="right" vertical="center"/>
    </xf>
    <xf numFmtId="177" fontId="12" fillId="2" borderId="10" xfId="2" applyNumberFormat="1" applyFont="1" applyFill="1" applyBorder="1" applyAlignment="1">
      <alignment horizontal="right" vertical="center"/>
    </xf>
    <xf numFmtId="0" fontId="9" fillId="8" borderId="55" xfId="4" applyNumberFormat="1" applyFont="1" applyFill="1" applyBorder="1" applyAlignment="1" applyProtection="1">
      <alignment horizontal="center" vertical="center"/>
    </xf>
    <xf numFmtId="176" fontId="12" fillId="0" borderId="56" xfId="3" applyNumberFormat="1" applyFont="1" applyFill="1" applyBorder="1">
      <alignment vertical="center"/>
    </xf>
    <xf numFmtId="177" fontId="12" fillId="0" borderId="56" xfId="2" applyNumberFormat="1" applyFont="1" applyFill="1" applyBorder="1" applyAlignment="1">
      <alignment horizontal="right" vertical="center"/>
    </xf>
    <xf numFmtId="176" fontId="12" fillId="0" borderId="56" xfId="3" applyNumberFormat="1" applyFont="1" applyFill="1" applyBorder="1" applyAlignment="1">
      <alignment horizontal="right" vertical="center"/>
    </xf>
    <xf numFmtId="178" fontId="12" fillId="0" borderId="56" xfId="2" applyNumberFormat="1" applyFont="1" applyFill="1" applyBorder="1" applyAlignment="1">
      <alignment horizontal="right" vertical="center"/>
    </xf>
    <xf numFmtId="177" fontId="12" fillId="0" borderId="57" xfId="2" applyNumberFormat="1" applyFont="1" applyFill="1" applyBorder="1" applyAlignment="1">
      <alignment horizontal="right" vertical="center"/>
    </xf>
    <xf numFmtId="176" fontId="12" fillId="0" borderId="58" xfId="3" applyNumberFormat="1" applyFont="1" applyFill="1" applyBorder="1">
      <alignment vertical="center"/>
    </xf>
    <xf numFmtId="0" fontId="13" fillId="8" borderId="57" xfId="2" applyNumberFormat="1" applyFont="1" applyFill="1" applyBorder="1" applyAlignment="1">
      <alignment horizontal="right" vertical="center"/>
    </xf>
    <xf numFmtId="0" fontId="9" fillId="8" borderId="59" xfId="4" applyNumberFormat="1" applyFont="1" applyFill="1" applyBorder="1" applyAlignment="1" applyProtection="1">
      <alignment horizontal="center" vertical="center"/>
    </xf>
    <xf numFmtId="0" fontId="13" fillId="8" borderId="60" xfId="2" applyNumberFormat="1" applyFont="1" applyFill="1" applyBorder="1" applyAlignment="1">
      <alignment horizontal="right" vertical="center"/>
    </xf>
    <xf numFmtId="177" fontId="12" fillId="10" borderId="61" xfId="2" applyNumberFormat="1" applyFont="1" applyFill="1" applyBorder="1" applyAlignment="1">
      <alignment horizontal="right" vertical="center"/>
    </xf>
    <xf numFmtId="0" fontId="9" fillId="8" borderId="62" xfId="4" applyNumberFormat="1" applyFont="1" applyFill="1" applyBorder="1" applyAlignment="1" applyProtection="1">
      <alignment horizontal="center" vertical="center"/>
    </xf>
    <xf numFmtId="0" fontId="13" fillId="8" borderId="63" xfId="2" applyNumberFormat="1" applyFont="1" applyFill="1" applyBorder="1" applyAlignment="1">
      <alignment horizontal="right" vertical="center"/>
    </xf>
    <xf numFmtId="176" fontId="12" fillId="0" borderId="64" xfId="3" applyNumberFormat="1" applyFont="1" applyFill="1" applyBorder="1">
      <alignment vertical="center"/>
    </xf>
    <xf numFmtId="177" fontId="12" fillId="0" borderId="65" xfId="2" applyNumberFormat="1" applyFont="1" applyFill="1" applyBorder="1" applyAlignment="1">
      <alignment horizontal="right" vertical="center"/>
    </xf>
    <xf numFmtId="176" fontId="12" fillId="0" borderId="65" xfId="3" applyNumberFormat="1" applyFont="1" applyFill="1" applyBorder="1" applyAlignment="1">
      <alignment horizontal="right" vertical="center"/>
    </xf>
    <xf numFmtId="176" fontId="12" fillId="0" borderId="65" xfId="3" applyNumberFormat="1" applyFont="1" applyFill="1" applyBorder="1">
      <alignment vertical="center"/>
    </xf>
    <xf numFmtId="178" fontId="12" fillId="0" borderId="65" xfId="2" applyNumberFormat="1" applyFont="1" applyFill="1" applyBorder="1" applyAlignment="1">
      <alignment horizontal="right" vertical="center"/>
    </xf>
    <xf numFmtId="177" fontId="12" fillId="0" borderId="63" xfId="2" applyNumberFormat="1" applyFont="1" applyFill="1" applyBorder="1" applyAlignment="1">
      <alignment horizontal="right" vertical="center"/>
    </xf>
    <xf numFmtId="176" fontId="12" fillId="10" borderId="58" xfId="3" applyNumberFormat="1" applyFont="1" applyFill="1" applyBorder="1">
      <alignment vertical="center"/>
    </xf>
    <xf numFmtId="177" fontId="12" fillId="10" borderId="56" xfId="2" applyNumberFormat="1" applyFont="1" applyFill="1" applyBorder="1" applyAlignment="1">
      <alignment horizontal="right" vertical="center"/>
    </xf>
    <xf numFmtId="176" fontId="12" fillId="10" borderId="56" xfId="3" applyNumberFormat="1" applyFont="1" applyFill="1" applyBorder="1" applyAlignment="1">
      <alignment horizontal="right" vertical="center"/>
    </xf>
    <xf numFmtId="176" fontId="12" fillId="10" borderId="56" xfId="3" applyNumberFormat="1" applyFont="1" applyFill="1" applyBorder="1">
      <alignment vertical="center"/>
    </xf>
    <xf numFmtId="178" fontId="12" fillId="10" borderId="56" xfId="2" applyNumberFormat="1" applyFont="1" applyFill="1" applyBorder="1" applyAlignment="1">
      <alignment horizontal="right" vertical="center"/>
    </xf>
    <xf numFmtId="177" fontId="12" fillId="10" borderId="57" xfId="2" applyNumberFormat="1" applyFont="1" applyFill="1" applyBorder="1" applyAlignment="1">
      <alignment horizontal="right" vertical="center"/>
    </xf>
    <xf numFmtId="177" fontId="12" fillId="10" borderId="60" xfId="2" applyNumberFormat="1" applyFont="1" applyFill="1" applyBorder="1" applyAlignment="1">
      <alignment horizontal="right" vertical="center"/>
    </xf>
    <xf numFmtId="0" fontId="19" fillId="5" borderId="26" xfId="3" applyFont="1" applyFill="1" applyBorder="1" applyAlignment="1">
      <alignment horizontal="center" vertical="center" wrapText="1"/>
    </xf>
    <xf numFmtId="0" fontId="19" fillId="5" borderId="18" xfId="3" applyFont="1" applyFill="1" applyBorder="1" applyAlignment="1">
      <alignment horizontal="center" vertical="center" wrapText="1"/>
    </xf>
    <xf numFmtId="0" fontId="19" fillId="5" borderId="19" xfId="3" applyFont="1" applyFill="1" applyBorder="1" applyAlignment="1">
      <alignment horizontal="center" vertical="center" wrapText="1"/>
    </xf>
    <xf numFmtId="0" fontId="19" fillId="7" borderId="26" xfId="3" applyFont="1" applyFill="1" applyBorder="1" applyAlignment="1">
      <alignment horizontal="center" vertical="center" wrapText="1"/>
    </xf>
    <xf numFmtId="0" fontId="19" fillId="7" borderId="18" xfId="3" applyFont="1" applyFill="1" applyBorder="1" applyAlignment="1">
      <alignment horizontal="center" vertical="center" wrapText="1"/>
    </xf>
    <xf numFmtId="0" fontId="19" fillId="7" borderId="19" xfId="3" applyFont="1" applyFill="1" applyBorder="1" applyAlignment="1">
      <alignment horizontal="center" vertical="center" wrapText="1"/>
    </xf>
    <xf numFmtId="0" fontId="19" fillId="15" borderId="26" xfId="3" applyFont="1" applyFill="1" applyBorder="1" applyAlignment="1">
      <alignment horizontal="center" vertical="center" wrapText="1"/>
    </xf>
    <xf numFmtId="0" fontId="19" fillId="15" borderId="28" xfId="3" applyFont="1" applyFill="1" applyBorder="1" applyAlignment="1">
      <alignment horizontal="center" vertical="center" wrapText="1"/>
    </xf>
    <xf numFmtId="0" fontId="19" fillId="15" borderId="18" xfId="3" applyFont="1" applyFill="1" applyBorder="1" applyAlignment="1">
      <alignment horizontal="center" vertical="center" wrapText="1"/>
    </xf>
    <xf numFmtId="0" fontId="19" fillId="15" borderId="30" xfId="3" applyFont="1" applyFill="1" applyBorder="1" applyAlignment="1">
      <alignment horizontal="center" vertical="center" wrapText="1"/>
    </xf>
    <xf numFmtId="0" fontId="19" fillId="15" borderId="19" xfId="3" applyFont="1" applyFill="1" applyBorder="1" applyAlignment="1">
      <alignment horizontal="center" vertical="center" wrapText="1"/>
    </xf>
    <xf numFmtId="0" fontId="19" fillId="5" borderId="32" xfId="3" applyFont="1" applyFill="1" applyBorder="1" applyAlignment="1">
      <alignment horizontal="center" vertical="center" wrapText="1"/>
    </xf>
    <xf numFmtId="0" fontId="19" fillId="12" borderId="18" xfId="3" applyFont="1" applyFill="1" applyBorder="1" applyAlignment="1">
      <alignment horizontal="center" vertical="center" wrapText="1"/>
    </xf>
    <xf numFmtId="0" fontId="19" fillId="12" borderId="32" xfId="3" applyFont="1" applyFill="1" applyBorder="1" applyAlignment="1">
      <alignment horizontal="center" vertical="center" wrapText="1"/>
    </xf>
    <xf numFmtId="0" fontId="19" fillId="5" borderId="27" xfId="3" applyFont="1" applyFill="1" applyBorder="1" applyAlignment="1">
      <alignment horizontal="center" vertical="center" wrapText="1"/>
    </xf>
    <xf numFmtId="0" fontId="19" fillId="5" borderId="21" xfId="3" applyFont="1" applyFill="1" applyBorder="1" applyAlignment="1">
      <alignment horizontal="center" vertical="center" wrapText="1"/>
    </xf>
    <xf numFmtId="0" fontId="19" fillId="7" borderId="32" xfId="3" applyFont="1" applyFill="1" applyBorder="1" applyAlignment="1">
      <alignment horizontal="center" vertical="center" wrapText="1"/>
    </xf>
    <xf numFmtId="0" fontId="9" fillId="4" borderId="1" xfId="3" applyFont="1" applyFill="1" applyBorder="1" applyAlignment="1">
      <alignment horizontal="center" vertical="center" wrapText="1"/>
    </xf>
    <xf numFmtId="0" fontId="9" fillId="4" borderId="22" xfId="3" applyFont="1" applyFill="1" applyBorder="1" applyAlignment="1">
      <alignment horizontal="center" vertical="center" wrapText="1"/>
    </xf>
    <xf numFmtId="0" fontId="19" fillId="7" borderId="23" xfId="3" applyFont="1" applyFill="1" applyBorder="1" applyAlignment="1">
      <alignment horizontal="center" vertical="center" wrapText="1"/>
    </xf>
    <xf numFmtId="0" fontId="19" fillId="7" borderId="24" xfId="3" applyFont="1" applyFill="1" applyBorder="1" applyAlignment="1">
      <alignment horizontal="center" vertical="center" wrapText="1"/>
    </xf>
    <xf numFmtId="0" fontId="19" fillId="7" borderId="25" xfId="3" applyFont="1" applyFill="1" applyBorder="1" applyAlignment="1">
      <alignment horizontal="center" vertical="center" wrapText="1"/>
    </xf>
    <xf numFmtId="0" fontId="19" fillId="7" borderId="29" xfId="3" applyFont="1" applyFill="1" applyBorder="1" applyAlignment="1">
      <alignment horizontal="center" vertical="center" wrapText="1"/>
    </xf>
    <xf numFmtId="0" fontId="19" fillId="7" borderId="2" xfId="3" applyFont="1" applyFill="1" applyBorder="1" applyAlignment="1">
      <alignment horizontal="center" vertical="center" wrapText="1"/>
    </xf>
    <xf numFmtId="0" fontId="19" fillId="7" borderId="20" xfId="3" applyFont="1" applyFill="1" applyBorder="1" applyAlignment="1">
      <alignment horizontal="center" vertical="center" wrapText="1"/>
    </xf>
    <xf numFmtId="0" fontId="19" fillId="11" borderId="26" xfId="3" applyFont="1" applyFill="1" applyBorder="1" applyAlignment="1">
      <alignment horizontal="center" vertical="center" wrapText="1"/>
    </xf>
    <xf numFmtId="0" fontId="19" fillId="11" borderId="18" xfId="3" applyFont="1" applyFill="1" applyBorder="1" applyAlignment="1">
      <alignment horizontal="center" vertical="center" wrapText="1"/>
    </xf>
    <xf numFmtId="0" fontId="19" fillId="11" borderId="19" xfId="3" applyFont="1" applyFill="1" applyBorder="1" applyAlignment="1">
      <alignment horizontal="center" vertical="center" wrapText="1"/>
    </xf>
    <xf numFmtId="176" fontId="12" fillId="0" borderId="51" xfId="3" applyNumberFormat="1" applyFont="1" applyFill="1" applyBorder="1">
      <alignment vertical="center"/>
    </xf>
    <xf numFmtId="177" fontId="12" fillId="0" borderId="38" xfId="2" applyNumberFormat="1" applyFont="1" applyFill="1" applyBorder="1" applyAlignment="1">
      <alignment horizontal="right" vertical="center"/>
    </xf>
    <xf numFmtId="176" fontId="12" fillId="0" borderId="38" xfId="3" applyNumberFormat="1" applyFont="1" applyFill="1" applyBorder="1" applyAlignment="1">
      <alignment horizontal="right" vertical="center"/>
    </xf>
    <xf numFmtId="176" fontId="12" fillId="0" borderId="38" xfId="3" applyNumberFormat="1" applyFont="1" applyFill="1" applyBorder="1">
      <alignment vertical="center"/>
    </xf>
    <xf numFmtId="178" fontId="12" fillId="0" borderId="38" xfId="2" applyNumberFormat="1" applyFont="1" applyFill="1" applyBorder="1" applyAlignment="1">
      <alignment horizontal="right" vertical="center"/>
    </xf>
    <xf numFmtId="177" fontId="12" fillId="0" borderId="60" xfId="2" applyNumberFormat="1" applyFont="1" applyFill="1" applyBorder="1" applyAlignment="1">
      <alignment horizontal="right" vertical="center"/>
    </xf>
  </cellXfs>
  <cellStyles count="22">
    <cellStyle name="Calc Currency (0)" xfId="7"/>
    <cellStyle name="Header1" xfId="8"/>
    <cellStyle name="Header2" xfId="9"/>
    <cellStyle name="Normal_#18-Internet" xfId="10"/>
    <cellStyle name="桁区切り" xfId="1" builtinId="6"/>
    <cellStyle name="桁区切り 2" xfId="11"/>
    <cellStyle name="標準" xfId="0" builtinId="0"/>
    <cellStyle name="標準 10" xfId="2"/>
    <cellStyle name="標準 11" xfId="12"/>
    <cellStyle name="標準 2" xfId="13"/>
    <cellStyle name="標準 2 2" xfId="3"/>
    <cellStyle name="標準 3" xfId="14"/>
    <cellStyle name="標準 3 2" xfId="15"/>
    <cellStyle name="標準 4" xfId="16"/>
    <cellStyle name="標準 5" xfId="17"/>
    <cellStyle name="標準 6" xfId="18"/>
    <cellStyle name="標準 7" xfId="19"/>
    <cellStyle name="標準 8" xfId="21"/>
    <cellStyle name="標準 9" xfId="20"/>
    <cellStyle name="標準_Sheet1_1" xfId="6"/>
    <cellStyle name="標準_総合乳価推移" xfId="5"/>
    <cellStyle name="標準_乳業工場の構造変化4-(9)" xfId="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00"/>
  <sheetViews>
    <sheetView showGridLines="0" tabSelected="1" zoomScaleNormal="100" workbookViewId="0">
      <pane xSplit="3" ySplit="9" topLeftCell="D71" activePane="bottomRight" state="frozen"/>
      <selection pane="topRight" activeCell="D1" sqref="D1"/>
      <selection pane="bottomLeft" activeCell="A10" sqref="A10"/>
      <selection pane="bottomRight" activeCell="AD95" sqref="AD95"/>
    </sheetView>
  </sheetViews>
  <sheetFormatPr defaultColWidth="8.42578125" defaultRowHeight="12" customHeight="1"/>
  <cols>
    <col min="1" max="1" width="6.28515625" style="3" customWidth="1"/>
    <col min="2" max="4" width="8.42578125" style="3" customWidth="1"/>
    <col min="5" max="6" width="7.42578125" style="3" customWidth="1"/>
    <col min="7" max="9" width="8.42578125" style="3" customWidth="1"/>
    <col min="10" max="11" width="7.42578125" style="3" customWidth="1"/>
    <col min="12" max="12" width="8.42578125" style="3" customWidth="1"/>
    <col min="13" max="14" width="7.42578125" style="3" customWidth="1"/>
    <col min="15" max="15" width="8.42578125" style="3" customWidth="1"/>
    <col min="16" max="17" width="7.42578125" style="3" customWidth="1"/>
    <col min="18" max="18" width="8.42578125" style="3" customWidth="1"/>
    <col min="19" max="20" width="7.42578125" style="3" customWidth="1"/>
    <col min="21" max="23" width="8.42578125" style="3" customWidth="1"/>
    <col min="24" max="24" width="7.42578125" style="3" customWidth="1"/>
    <col min="25" max="25" width="8.42578125" style="3" customWidth="1"/>
    <col min="26" max="26" width="7.42578125" style="3" customWidth="1"/>
    <col min="27" max="27" width="8.42578125" style="3" customWidth="1"/>
    <col min="28" max="28" width="7.42578125" style="3" customWidth="1"/>
    <col min="29" max="29" width="8.42578125" style="3" customWidth="1"/>
    <col min="30" max="30" width="7.42578125" style="3" customWidth="1"/>
    <col min="31" max="31" width="8.42578125" style="3" customWidth="1"/>
    <col min="32" max="32" width="7.42578125" style="3" customWidth="1"/>
    <col min="33" max="16384" width="8.42578125" style="3"/>
  </cols>
  <sheetData>
    <row r="2" spans="1:33" s="1" customFormat="1" ht="15" customHeight="1">
      <c r="B2" s="2" t="s">
        <v>0</v>
      </c>
    </row>
    <row r="3" spans="1:33" s="1" customFormat="1" ht="12" customHeight="1">
      <c r="B3" s="2"/>
    </row>
    <row r="4" spans="1:33" ht="12" customHeight="1">
      <c r="B4" s="4"/>
      <c r="C4" s="4"/>
      <c r="AF4" s="5" t="s">
        <v>1</v>
      </c>
    </row>
    <row r="5" spans="1:33" ht="12" customHeight="1">
      <c r="B5" s="164" t="s">
        <v>2</v>
      </c>
      <c r="C5" s="165"/>
      <c r="D5" s="166" t="s">
        <v>3</v>
      </c>
      <c r="E5" s="167"/>
      <c r="F5" s="168"/>
      <c r="G5" s="147" t="s">
        <v>4</v>
      </c>
      <c r="H5" s="147"/>
      <c r="I5" s="147"/>
      <c r="J5" s="147"/>
      <c r="K5" s="161"/>
      <c r="L5" s="150" t="s">
        <v>5</v>
      </c>
      <c r="M5" s="150"/>
      <c r="N5" s="150"/>
      <c r="O5" s="172" t="s">
        <v>6</v>
      </c>
      <c r="P5" s="172"/>
      <c r="Q5" s="172"/>
      <c r="R5" s="147" t="s">
        <v>7</v>
      </c>
      <c r="S5" s="147"/>
      <c r="T5" s="161"/>
      <c r="U5" s="147" t="s">
        <v>8</v>
      </c>
      <c r="V5" s="147"/>
      <c r="W5" s="147"/>
      <c r="X5" s="147"/>
      <c r="Y5" s="147" t="s">
        <v>9</v>
      </c>
      <c r="Z5" s="147"/>
      <c r="AA5" s="150" t="s">
        <v>10</v>
      </c>
      <c r="AB5" s="150"/>
      <c r="AC5" s="150" t="s">
        <v>11</v>
      </c>
      <c r="AD5" s="150"/>
      <c r="AE5" s="153" t="s">
        <v>12</v>
      </c>
      <c r="AF5" s="154"/>
    </row>
    <row r="6" spans="1:33" ht="12" customHeight="1">
      <c r="B6" s="164"/>
      <c r="C6" s="165"/>
      <c r="D6" s="169"/>
      <c r="E6" s="170"/>
      <c r="F6" s="171"/>
      <c r="G6" s="151" t="s">
        <v>13</v>
      </c>
      <c r="H6" s="151" t="s">
        <v>14</v>
      </c>
      <c r="I6" s="148" t="s">
        <v>15</v>
      </c>
      <c r="J6" s="148"/>
      <c r="K6" s="162"/>
      <c r="L6" s="151"/>
      <c r="M6" s="151"/>
      <c r="N6" s="151"/>
      <c r="O6" s="173"/>
      <c r="P6" s="173"/>
      <c r="Q6" s="173"/>
      <c r="R6" s="148"/>
      <c r="S6" s="148"/>
      <c r="T6" s="162"/>
      <c r="U6" s="148" t="s">
        <v>16</v>
      </c>
      <c r="V6" s="159" t="s">
        <v>116</v>
      </c>
      <c r="W6" s="148" t="s">
        <v>15</v>
      </c>
      <c r="X6" s="148"/>
      <c r="Y6" s="148"/>
      <c r="Z6" s="148"/>
      <c r="AA6" s="151"/>
      <c r="AB6" s="151"/>
      <c r="AC6" s="151"/>
      <c r="AD6" s="151"/>
      <c r="AE6" s="155"/>
      <c r="AF6" s="156"/>
    </row>
    <row r="7" spans="1:33" ht="12" customHeight="1">
      <c r="B7" s="164"/>
      <c r="C7" s="165"/>
      <c r="D7" s="169"/>
      <c r="E7" s="170"/>
      <c r="F7" s="171"/>
      <c r="G7" s="151"/>
      <c r="H7" s="151"/>
      <c r="I7" s="148"/>
      <c r="J7" s="148"/>
      <c r="K7" s="162"/>
      <c r="L7" s="151"/>
      <c r="M7" s="151"/>
      <c r="N7" s="151"/>
      <c r="O7" s="173"/>
      <c r="P7" s="173"/>
      <c r="Q7" s="173"/>
      <c r="R7" s="148"/>
      <c r="S7" s="148"/>
      <c r="T7" s="162"/>
      <c r="U7" s="148"/>
      <c r="V7" s="159"/>
      <c r="W7" s="148"/>
      <c r="X7" s="148"/>
      <c r="Y7" s="148"/>
      <c r="Z7" s="148"/>
      <c r="AA7" s="151"/>
      <c r="AB7" s="151"/>
      <c r="AC7" s="151"/>
      <c r="AD7" s="151"/>
      <c r="AE7" s="155"/>
      <c r="AF7" s="156"/>
    </row>
    <row r="8" spans="1:33" ht="12" customHeight="1">
      <c r="B8" s="164"/>
      <c r="C8" s="165"/>
      <c r="D8" s="169"/>
      <c r="E8" s="170"/>
      <c r="F8" s="171"/>
      <c r="G8" s="151"/>
      <c r="H8" s="151"/>
      <c r="I8" s="149"/>
      <c r="J8" s="148"/>
      <c r="K8" s="162"/>
      <c r="L8" s="152"/>
      <c r="M8" s="151"/>
      <c r="N8" s="151"/>
      <c r="O8" s="174"/>
      <c r="P8" s="173"/>
      <c r="Q8" s="173"/>
      <c r="R8" s="149"/>
      <c r="S8" s="148"/>
      <c r="T8" s="162"/>
      <c r="U8" s="148"/>
      <c r="V8" s="159"/>
      <c r="W8" s="149"/>
      <c r="X8" s="148"/>
      <c r="Y8" s="149"/>
      <c r="Z8" s="148"/>
      <c r="AA8" s="152"/>
      <c r="AB8" s="151"/>
      <c r="AC8" s="152"/>
      <c r="AD8" s="151"/>
      <c r="AE8" s="157"/>
      <c r="AF8" s="156"/>
    </row>
    <row r="9" spans="1:33" ht="12" customHeight="1">
      <c r="B9" s="164"/>
      <c r="C9" s="165"/>
      <c r="D9" s="32"/>
      <c r="E9" s="33" t="s">
        <v>17</v>
      </c>
      <c r="F9" s="34" t="s">
        <v>18</v>
      </c>
      <c r="G9" s="163"/>
      <c r="H9" s="163"/>
      <c r="I9" s="35"/>
      <c r="J9" s="33" t="s">
        <v>17</v>
      </c>
      <c r="K9" s="34" t="s">
        <v>18</v>
      </c>
      <c r="L9" s="35"/>
      <c r="M9" s="33" t="s">
        <v>17</v>
      </c>
      <c r="N9" s="33" t="s">
        <v>18</v>
      </c>
      <c r="O9" s="96"/>
      <c r="P9" s="97" t="s">
        <v>17</v>
      </c>
      <c r="Q9" s="97" t="s">
        <v>18</v>
      </c>
      <c r="R9" s="35"/>
      <c r="S9" s="33" t="s">
        <v>17</v>
      </c>
      <c r="T9" s="34" t="s">
        <v>18</v>
      </c>
      <c r="U9" s="158"/>
      <c r="V9" s="160"/>
      <c r="W9" s="35"/>
      <c r="X9" s="33" t="s">
        <v>17</v>
      </c>
      <c r="Y9" s="35"/>
      <c r="Z9" s="33" t="s">
        <v>17</v>
      </c>
      <c r="AA9" s="35"/>
      <c r="AB9" s="33" t="s">
        <v>17</v>
      </c>
      <c r="AC9" s="35"/>
      <c r="AD9" s="33" t="s">
        <v>17</v>
      </c>
      <c r="AE9" s="35"/>
      <c r="AF9" s="36" t="s">
        <v>17</v>
      </c>
    </row>
    <row r="10" spans="1:33" ht="12" hidden="1" customHeight="1">
      <c r="A10" s="6"/>
      <c r="B10" s="37">
        <v>1951</v>
      </c>
      <c r="C10" s="38" t="s">
        <v>19</v>
      </c>
      <c r="D10" s="7">
        <v>667</v>
      </c>
      <c r="E10" s="7" t="s">
        <v>20</v>
      </c>
      <c r="F10" s="9">
        <f>D10/R10*100</f>
        <v>21.662877557648589</v>
      </c>
      <c r="G10" s="7" t="s">
        <v>20</v>
      </c>
      <c r="H10" s="7" t="s">
        <v>20</v>
      </c>
      <c r="I10" s="7">
        <v>1663</v>
      </c>
      <c r="J10" s="7" t="s">
        <v>20</v>
      </c>
      <c r="K10" s="9">
        <f>I10/R10*100</f>
        <v>54.01104254628126</v>
      </c>
      <c r="L10" s="7">
        <v>492</v>
      </c>
      <c r="M10" s="7" t="s">
        <v>20</v>
      </c>
      <c r="N10" s="9">
        <f>L10/R10*100</f>
        <v>15.979214030529393</v>
      </c>
      <c r="O10" s="10">
        <f t="shared" ref="O10:O21" si="0">R10-D10-I10-L10</f>
        <v>257</v>
      </c>
      <c r="P10" s="7" t="s">
        <v>20</v>
      </c>
      <c r="Q10" s="9">
        <f>O10/R10*100</f>
        <v>8.3468658655407602</v>
      </c>
      <c r="R10" s="7">
        <v>3079</v>
      </c>
      <c r="S10" s="7" t="s">
        <v>20</v>
      </c>
      <c r="T10" s="9">
        <f>R10/R10*100</f>
        <v>100</v>
      </c>
      <c r="U10" s="11" t="s">
        <v>20</v>
      </c>
      <c r="V10" s="11" t="s">
        <v>20</v>
      </c>
      <c r="W10" s="11" t="s">
        <v>20</v>
      </c>
      <c r="X10" s="7" t="s">
        <v>20</v>
      </c>
      <c r="Y10" s="7">
        <v>2241</v>
      </c>
      <c r="Z10" s="7" t="s">
        <v>20</v>
      </c>
      <c r="AA10" s="7" t="s">
        <v>20</v>
      </c>
      <c r="AB10" s="7" t="s">
        <v>20</v>
      </c>
      <c r="AC10" s="10" t="s">
        <v>20</v>
      </c>
      <c r="AD10" s="7" t="s">
        <v>20</v>
      </c>
      <c r="AE10" s="7">
        <v>2501</v>
      </c>
      <c r="AF10" s="25" t="s">
        <v>20</v>
      </c>
      <c r="AG10" s="6"/>
    </row>
    <row r="11" spans="1:33" ht="12" hidden="1" customHeight="1">
      <c r="A11" s="6"/>
      <c r="B11" s="39" t="s">
        <v>22</v>
      </c>
      <c r="C11" s="40">
        <v>27</v>
      </c>
      <c r="D11" s="7">
        <v>699</v>
      </c>
      <c r="E11" s="9">
        <f>D11/D10*100</f>
        <v>104.79760119940029</v>
      </c>
      <c r="F11" s="9">
        <f>D11/R11*100</f>
        <v>20.120898100172713</v>
      </c>
      <c r="G11" s="7" t="s">
        <v>20</v>
      </c>
      <c r="H11" s="7" t="s">
        <v>20</v>
      </c>
      <c r="I11" s="7">
        <v>1825</v>
      </c>
      <c r="J11" s="9">
        <f>I11/I10*100</f>
        <v>109.74143114852677</v>
      </c>
      <c r="K11" s="9">
        <f>I11/R11*100</f>
        <v>52.533103051237759</v>
      </c>
      <c r="L11" s="7">
        <v>656</v>
      </c>
      <c r="M11" s="9">
        <f>L11/L10*100</f>
        <v>133.33333333333331</v>
      </c>
      <c r="N11" s="9">
        <f>L11/R11*100</f>
        <v>18.883131836499711</v>
      </c>
      <c r="O11" s="10">
        <f t="shared" si="0"/>
        <v>294</v>
      </c>
      <c r="P11" s="9">
        <f t="shared" ref="P11:P21" si="1">O11/O10*100</f>
        <v>114.39688715953307</v>
      </c>
      <c r="Q11" s="9">
        <f>O11/R11*100</f>
        <v>8.4628670120898093</v>
      </c>
      <c r="R11" s="7">
        <v>3474</v>
      </c>
      <c r="S11" s="9">
        <f>R11/R10*100</f>
        <v>112.82884053264046</v>
      </c>
      <c r="T11" s="9">
        <f t="shared" ref="T11:T65" si="2">R11/R11*100</f>
        <v>100</v>
      </c>
      <c r="U11" s="11" t="s">
        <v>20</v>
      </c>
      <c r="V11" s="11" t="s">
        <v>20</v>
      </c>
      <c r="W11" s="11" t="s">
        <v>20</v>
      </c>
      <c r="X11" s="9" t="s">
        <v>20</v>
      </c>
      <c r="Y11" s="7">
        <v>2783</v>
      </c>
      <c r="Z11" s="9">
        <f>Y11/Y10*100</f>
        <v>124.18563141454709</v>
      </c>
      <c r="AA11" s="7" t="s">
        <v>20</v>
      </c>
      <c r="AB11" s="9" t="s">
        <v>20</v>
      </c>
      <c r="AC11" s="10" t="s">
        <v>20</v>
      </c>
      <c r="AD11" s="9" t="s">
        <v>20</v>
      </c>
      <c r="AE11" s="7">
        <v>3032</v>
      </c>
      <c r="AF11" s="12">
        <f>AE11/AE10*100</f>
        <v>121.23150739704118</v>
      </c>
      <c r="AG11" s="6"/>
    </row>
    <row r="12" spans="1:33" ht="12" hidden="1" customHeight="1">
      <c r="A12" s="6"/>
      <c r="B12" s="39" t="s">
        <v>24</v>
      </c>
      <c r="C12" s="40">
        <v>28</v>
      </c>
      <c r="D12" s="7">
        <v>619</v>
      </c>
      <c r="E12" s="9">
        <f>D12/D11*100</f>
        <v>88.55507868383404</v>
      </c>
      <c r="F12" s="9">
        <f>D12/R12*100</f>
        <v>18.85470606152909</v>
      </c>
      <c r="G12" s="7">
        <v>1035</v>
      </c>
      <c r="H12" s="7">
        <v>651</v>
      </c>
      <c r="I12" s="7">
        <v>1687</v>
      </c>
      <c r="J12" s="9">
        <f t="shared" ref="J12:J64" si="3">I12/I11*100</f>
        <v>92.438356164383563</v>
      </c>
      <c r="K12" s="9">
        <f>I12/R12*100</f>
        <v>51.385927505330486</v>
      </c>
      <c r="L12" s="7">
        <v>695</v>
      </c>
      <c r="M12" s="9">
        <f t="shared" ref="M12:M69" si="4">L12/L11*100</f>
        <v>105.94512195121952</v>
      </c>
      <c r="N12" s="9">
        <f t="shared" ref="N12:N72" si="5">L12/R12*100</f>
        <v>21.169661894608591</v>
      </c>
      <c r="O12" s="10">
        <f t="shared" si="0"/>
        <v>282</v>
      </c>
      <c r="P12" s="9">
        <f t="shared" si="1"/>
        <v>95.918367346938766</v>
      </c>
      <c r="Q12" s="9">
        <f t="shared" ref="Q12:Q73" si="6">O12/R12*100</f>
        <v>8.5897045385318318</v>
      </c>
      <c r="R12" s="7">
        <v>3283</v>
      </c>
      <c r="S12" s="9">
        <f t="shared" ref="S12:S21" si="7">R12/R11*100</f>
        <v>94.502014968336212</v>
      </c>
      <c r="T12" s="9">
        <f t="shared" si="2"/>
        <v>100</v>
      </c>
      <c r="U12" s="11">
        <v>670</v>
      </c>
      <c r="V12" s="11">
        <f>W12-U12</f>
        <v>157</v>
      </c>
      <c r="W12" s="11">
        <v>827</v>
      </c>
      <c r="X12" s="9" t="s">
        <v>20</v>
      </c>
      <c r="Y12" s="7">
        <v>2456</v>
      </c>
      <c r="Z12" s="9">
        <f t="shared" ref="Z12:Z69" si="8">Y12/Y11*100</f>
        <v>88.250089831117492</v>
      </c>
      <c r="AA12" s="7">
        <v>42</v>
      </c>
      <c r="AB12" s="9" t="s">
        <v>20</v>
      </c>
      <c r="AC12" s="10">
        <v>234</v>
      </c>
      <c r="AD12" s="9" t="s">
        <v>20</v>
      </c>
      <c r="AE12" s="7">
        <v>2732</v>
      </c>
      <c r="AF12" s="12">
        <f t="shared" ref="AF12:AF70" si="9">AE12/AE11*100</f>
        <v>90.105540897097626</v>
      </c>
      <c r="AG12" s="6"/>
    </row>
    <row r="13" spans="1:33" ht="12" hidden="1" customHeight="1">
      <c r="A13" s="6"/>
      <c r="B13" s="39" t="s">
        <v>26</v>
      </c>
      <c r="C13" s="40">
        <v>29</v>
      </c>
      <c r="D13" s="7">
        <v>668</v>
      </c>
      <c r="E13" s="9">
        <f t="shared" ref="E13:E64" si="10">D13/D12*100</f>
        <v>107.91599353796445</v>
      </c>
      <c r="F13" s="9">
        <f t="shared" ref="F13:F72" si="11">D13/R13*100</f>
        <v>20.217917675544793</v>
      </c>
      <c r="G13" s="7">
        <v>1096</v>
      </c>
      <c r="H13" s="7">
        <v>612</v>
      </c>
      <c r="I13" s="7">
        <v>1708</v>
      </c>
      <c r="J13" s="9">
        <f t="shared" si="3"/>
        <v>101.24481327800829</v>
      </c>
      <c r="K13" s="9">
        <f t="shared" ref="K13:K73" si="12">I13/R13*100</f>
        <v>51.694915254237287</v>
      </c>
      <c r="L13" s="7">
        <v>637</v>
      </c>
      <c r="M13" s="9">
        <f t="shared" si="4"/>
        <v>91.654676258992808</v>
      </c>
      <c r="N13" s="9">
        <f t="shared" si="5"/>
        <v>19.279661016949152</v>
      </c>
      <c r="O13" s="10">
        <f t="shared" si="0"/>
        <v>291</v>
      </c>
      <c r="P13" s="9">
        <f t="shared" si="1"/>
        <v>103.19148936170212</v>
      </c>
      <c r="Q13" s="9">
        <f t="shared" si="6"/>
        <v>8.8075060532687655</v>
      </c>
      <c r="R13" s="7">
        <v>3304</v>
      </c>
      <c r="S13" s="9">
        <f t="shared" si="7"/>
        <v>100.63965884861408</v>
      </c>
      <c r="T13" s="9">
        <f t="shared" si="2"/>
        <v>100</v>
      </c>
      <c r="U13" s="11">
        <v>590</v>
      </c>
      <c r="V13" s="11">
        <f>W13-U13</f>
        <v>165</v>
      </c>
      <c r="W13" s="11">
        <v>755</v>
      </c>
      <c r="X13" s="9" t="s">
        <v>20</v>
      </c>
      <c r="Y13" s="7">
        <v>2549</v>
      </c>
      <c r="Z13" s="9">
        <f t="shared" si="8"/>
        <v>103.78664495114008</v>
      </c>
      <c r="AA13" s="7">
        <v>65</v>
      </c>
      <c r="AB13" s="9" t="s">
        <v>20</v>
      </c>
      <c r="AC13" s="10">
        <v>235</v>
      </c>
      <c r="AD13" s="9" t="s">
        <v>20</v>
      </c>
      <c r="AE13" s="7">
        <v>2849</v>
      </c>
      <c r="AF13" s="12">
        <f t="shared" si="9"/>
        <v>104.28257686676427</v>
      </c>
      <c r="AG13" s="6"/>
    </row>
    <row r="14" spans="1:33" ht="12" hidden="1" customHeight="1">
      <c r="A14" s="6"/>
      <c r="B14" s="39" t="s">
        <v>28</v>
      </c>
      <c r="C14" s="40">
        <v>30</v>
      </c>
      <c r="D14" s="7">
        <v>706</v>
      </c>
      <c r="E14" s="15">
        <f t="shared" si="10"/>
        <v>105.68862275449102</v>
      </c>
      <c r="F14" s="15">
        <f t="shared" si="11"/>
        <v>21.696373693915181</v>
      </c>
      <c r="G14" s="8">
        <v>1076</v>
      </c>
      <c r="H14" s="8">
        <v>739</v>
      </c>
      <c r="I14" s="8">
        <v>1815</v>
      </c>
      <c r="J14" s="15">
        <f t="shared" si="3"/>
        <v>106.26463700234193</v>
      </c>
      <c r="K14" s="15">
        <f t="shared" si="12"/>
        <v>55.777504609711123</v>
      </c>
      <c r="L14" s="8">
        <v>443</v>
      </c>
      <c r="M14" s="15">
        <f t="shared" si="4"/>
        <v>69.5447409733124</v>
      </c>
      <c r="N14" s="15">
        <f t="shared" si="5"/>
        <v>13.614013521819299</v>
      </c>
      <c r="O14" s="16">
        <f t="shared" si="0"/>
        <v>290</v>
      </c>
      <c r="P14" s="15">
        <f t="shared" si="1"/>
        <v>99.656357388316152</v>
      </c>
      <c r="Q14" s="15">
        <f t="shared" si="6"/>
        <v>8.9121081745543957</v>
      </c>
      <c r="R14" s="8">
        <v>3254</v>
      </c>
      <c r="S14" s="15">
        <f t="shared" si="7"/>
        <v>98.486682808716708</v>
      </c>
      <c r="T14" s="9">
        <f t="shared" si="2"/>
        <v>100</v>
      </c>
      <c r="U14" s="17">
        <v>395</v>
      </c>
      <c r="V14" s="17">
        <f>W14-U14</f>
        <v>196</v>
      </c>
      <c r="W14" s="17">
        <v>591</v>
      </c>
      <c r="X14" s="15" t="s">
        <v>20</v>
      </c>
      <c r="Y14" s="8">
        <v>2663</v>
      </c>
      <c r="Z14" s="15">
        <f t="shared" si="8"/>
        <v>104.47234209493918</v>
      </c>
      <c r="AA14" s="8">
        <v>53</v>
      </c>
      <c r="AB14" s="15" t="s">
        <v>20</v>
      </c>
      <c r="AC14" s="16">
        <v>207</v>
      </c>
      <c r="AD14" s="15" t="s">
        <v>20</v>
      </c>
      <c r="AE14" s="8">
        <v>2923</v>
      </c>
      <c r="AF14" s="18">
        <f t="shared" si="9"/>
        <v>102.59740259740259</v>
      </c>
      <c r="AG14" s="6"/>
    </row>
    <row r="15" spans="1:33" ht="12" hidden="1" customHeight="1">
      <c r="A15" s="6"/>
      <c r="B15" s="41" t="s">
        <v>30</v>
      </c>
      <c r="C15" s="42">
        <v>31</v>
      </c>
      <c r="D15" s="14">
        <v>707</v>
      </c>
      <c r="E15" s="19">
        <f t="shared" si="10"/>
        <v>100.14164305949009</v>
      </c>
      <c r="F15" s="19">
        <f t="shared" si="11"/>
        <v>21.787365177195685</v>
      </c>
      <c r="G15" s="14">
        <v>1119</v>
      </c>
      <c r="H15" s="14">
        <v>655</v>
      </c>
      <c r="I15" s="14">
        <v>1844</v>
      </c>
      <c r="J15" s="19">
        <f t="shared" si="3"/>
        <v>101.59779614325069</v>
      </c>
      <c r="K15" s="19">
        <f t="shared" si="12"/>
        <v>56.825885978428346</v>
      </c>
      <c r="L15" s="14">
        <v>405</v>
      </c>
      <c r="M15" s="19">
        <f t="shared" si="4"/>
        <v>91.422121896162537</v>
      </c>
      <c r="N15" s="19">
        <f t="shared" si="5"/>
        <v>12.480739599383666</v>
      </c>
      <c r="O15" s="13">
        <f t="shared" si="0"/>
        <v>289</v>
      </c>
      <c r="P15" s="19">
        <f t="shared" si="1"/>
        <v>99.655172413793096</v>
      </c>
      <c r="Q15" s="19">
        <f t="shared" si="6"/>
        <v>8.9060092449922958</v>
      </c>
      <c r="R15" s="14">
        <v>3245</v>
      </c>
      <c r="S15" s="19">
        <f t="shared" si="7"/>
        <v>99.723417332513833</v>
      </c>
      <c r="T15" s="19">
        <f>R15/R15*100</f>
        <v>100</v>
      </c>
      <c r="U15" s="20">
        <v>392</v>
      </c>
      <c r="V15" s="11">
        <f>W15-U15</f>
        <v>185</v>
      </c>
      <c r="W15" s="20">
        <v>577</v>
      </c>
      <c r="X15" s="19" t="s">
        <v>20</v>
      </c>
      <c r="Y15" s="14">
        <v>2605</v>
      </c>
      <c r="Z15" s="19">
        <f t="shared" si="8"/>
        <v>97.822005257228696</v>
      </c>
      <c r="AA15" s="14">
        <v>65</v>
      </c>
      <c r="AB15" s="19" t="s">
        <v>20</v>
      </c>
      <c r="AC15" s="13">
        <v>194</v>
      </c>
      <c r="AD15" s="19" t="s">
        <v>20</v>
      </c>
      <c r="AE15" s="14">
        <v>2864</v>
      </c>
      <c r="AF15" s="21">
        <f t="shared" si="9"/>
        <v>97.981525829627088</v>
      </c>
      <c r="AG15" s="6"/>
    </row>
    <row r="16" spans="1:33" ht="12" hidden="1" customHeight="1">
      <c r="A16" s="6"/>
      <c r="B16" s="39" t="s">
        <v>32</v>
      </c>
      <c r="C16" s="40">
        <v>32</v>
      </c>
      <c r="D16" s="7">
        <v>666</v>
      </c>
      <c r="E16" s="9">
        <f t="shared" si="10"/>
        <v>94.200848656294198</v>
      </c>
      <c r="F16" s="9">
        <f t="shared" si="11"/>
        <v>20.754129012153317</v>
      </c>
      <c r="G16" s="7" t="s">
        <v>20</v>
      </c>
      <c r="H16" s="7" t="s">
        <v>20</v>
      </c>
      <c r="I16" s="7">
        <v>1843</v>
      </c>
      <c r="J16" s="9">
        <f t="shared" si="3"/>
        <v>99.945770065075919</v>
      </c>
      <c r="K16" s="9">
        <f t="shared" si="12"/>
        <v>57.432221875973823</v>
      </c>
      <c r="L16" s="7">
        <v>411</v>
      </c>
      <c r="M16" s="9">
        <f t="shared" si="4"/>
        <v>101.48148148148148</v>
      </c>
      <c r="N16" s="9">
        <f t="shared" si="5"/>
        <v>12.807728264256779</v>
      </c>
      <c r="O16" s="10">
        <f t="shared" si="0"/>
        <v>289</v>
      </c>
      <c r="P16" s="9">
        <f t="shared" si="1"/>
        <v>100</v>
      </c>
      <c r="Q16" s="9">
        <f t="shared" si="6"/>
        <v>9.0059208476160801</v>
      </c>
      <c r="R16" s="7">
        <v>3209</v>
      </c>
      <c r="S16" s="9">
        <f t="shared" si="7"/>
        <v>98.890600924499225</v>
      </c>
      <c r="T16" s="9">
        <f t="shared" si="2"/>
        <v>100</v>
      </c>
      <c r="U16" s="11" t="s">
        <v>20</v>
      </c>
      <c r="V16" s="11" t="s">
        <v>20</v>
      </c>
      <c r="W16" s="11" t="s">
        <v>20</v>
      </c>
      <c r="X16" s="9" t="s">
        <v>20</v>
      </c>
      <c r="Y16" s="7">
        <v>2581</v>
      </c>
      <c r="Z16" s="9">
        <f t="shared" si="8"/>
        <v>99.078694817658359</v>
      </c>
      <c r="AA16" s="7" t="s">
        <v>20</v>
      </c>
      <c r="AB16" s="9" t="s">
        <v>20</v>
      </c>
      <c r="AC16" s="10" t="s">
        <v>20</v>
      </c>
      <c r="AD16" s="9" t="s">
        <v>20</v>
      </c>
      <c r="AE16" s="7">
        <v>2862</v>
      </c>
      <c r="AF16" s="12">
        <f t="shared" si="9"/>
        <v>99.930167597765362</v>
      </c>
      <c r="AG16" s="6"/>
    </row>
    <row r="17" spans="1:33" ht="12" hidden="1" customHeight="1">
      <c r="A17" s="6"/>
      <c r="B17" s="39" t="s">
        <v>34</v>
      </c>
      <c r="C17" s="40">
        <v>33</v>
      </c>
      <c r="D17" s="7">
        <v>784</v>
      </c>
      <c r="E17" s="9">
        <f t="shared" si="10"/>
        <v>117.7177177177177</v>
      </c>
      <c r="F17" s="9">
        <f t="shared" si="11"/>
        <v>23.20213080793134</v>
      </c>
      <c r="G17" s="7" t="s">
        <v>20</v>
      </c>
      <c r="H17" s="7" t="s">
        <v>20</v>
      </c>
      <c r="I17" s="7">
        <v>1893</v>
      </c>
      <c r="J17" s="9">
        <f t="shared" si="3"/>
        <v>102.71296798697776</v>
      </c>
      <c r="K17" s="9">
        <f t="shared" si="12"/>
        <v>56.022491861497478</v>
      </c>
      <c r="L17" s="7">
        <v>399</v>
      </c>
      <c r="M17" s="9">
        <f t="shared" si="4"/>
        <v>97.080291970802918</v>
      </c>
      <c r="N17" s="9">
        <f t="shared" si="5"/>
        <v>11.808227286179344</v>
      </c>
      <c r="O17" s="10">
        <f t="shared" si="0"/>
        <v>303</v>
      </c>
      <c r="P17" s="9">
        <f t="shared" si="1"/>
        <v>104.84429065743946</v>
      </c>
      <c r="Q17" s="9">
        <f t="shared" si="6"/>
        <v>8.9671500443918326</v>
      </c>
      <c r="R17" s="7">
        <v>3379</v>
      </c>
      <c r="S17" s="9">
        <f t="shared" si="7"/>
        <v>105.29760049859769</v>
      </c>
      <c r="T17" s="9">
        <f t="shared" si="2"/>
        <v>100</v>
      </c>
      <c r="U17" s="11" t="s">
        <v>20</v>
      </c>
      <c r="V17" s="11" t="s">
        <v>20</v>
      </c>
      <c r="W17" s="11" t="s">
        <v>20</v>
      </c>
      <c r="X17" s="9" t="s">
        <v>20</v>
      </c>
      <c r="Y17" s="7">
        <v>2804</v>
      </c>
      <c r="Z17" s="9">
        <f t="shared" si="8"/>
        <v>108.64006199147617</v>
      </c>
      <c r="AA17" s="7" t="s">
        <v>20</v>
      </c>
      <c r="AB17" s="9" t="s">
        <v>20</v>
      </c>
      <c r="AC17" s="10" t="s">
        <v>20</v>
      </c>
      <c r="AD17" s="9" t="s">
        <v>20</v>
      </c>
      <c r="AE17" s="7">
        <v>3076</v>
      </c>
      <c r="AF17" s="12">
        <f t="shared" si="9"/>
        <v>107.47728860936408</v>
      </c>
      <c r="AG17" s="6"/>
    </row>
    <row r="18" spans="1:33" ht="12" hidden="1" customHeight="1">
      <c r="A18" s="6"/>
      <c r="B18" s="39" t="s">
        <v>36</v>
      </c>
      <c r="C18" s="40">
        <v>34</v>
      </c>
      <c r="D18" s="7">
        <v>752</v>
      </c>
      <c r="E18" s="9">
        <f t="shared" si="10"/>
        <v>95.918367346938766</v>
      </c>
      <c r="F18" s="9">
        <f t="shared" si="11"/>
        <v>23.274528009904056</v>
      </c>
      <c r="G18" s="7" t="s">
        <v>20</v>
      </c>
      <c r="H18" s="7" t="s">
        <v>20</v>
      </c>
      <c r="I18" s="7">
        <v>1809</v>
      </c>
      <c r="J18" s="9">
        <f t="shared" si="3"/>
        <v>95.562599049128366</v>
      </c>
      <c r="K18" s="9">
        <f t="shared" si="12"/>
        <v>55.98885793871866</v>
      </c>
      <c r="L18" s="7">
        <v>377</v>
      </c>
      <c r="M18" s="9">
        <f t="shared" si="4"/>
        <v>94.486215538847119</v>
      </c>
      <c r="N18" s="9">
        <f t="shared" si="5"/>
        <v>11.668214175177964</v>
      </c>
      <c r="O18" s="10">
        <f t="shared" si="0"/>
        <v>293</v>
      </c>
      <c r="P18" s="9">
        <f t="shared" si="1"/>
        <v>96.699669966996709</v>
      </c>
      <c r="Q18" s="9">
        <f t="shared" si="6"/>
        <v>9.0683998761993188</v>
      </c>
      <c r="R18" s="7">
        <v>3231</v>
      </c>
      <c r="S18" s="9">
        <f t="shared" si="7"/>
        <v>95.62000591891092</v>
      </c>
      <c r="T18" s="9">
        <f t="shared" si="2"/>
        <v>100</v>
      </c>
      <c r="U18" s="11" t="s">
        <v>20</v>
      </c>
      <c r="V18" s="11" t="s">
        <v>20</v>
      </c>
      <c r="W18" s="11" t="s">
        <v>20</v>
      </c>
      <c r="X18" s="9" t="s">
        <v>20</v>
      </c>
      <c r="Y18" s="7">
        <v>2679</v>
      </c>
      <c r="Z18" s="9">
        <f t="shared" si="8"/>
        <v>95.542082738944373</v>
      </c>
      <c r="AA18" s="7" t="s">
        <v>20</v>
      </c>
      <c r="AB18" s="9" t="s">
        <v>20</v>
      </c>
      <c r="AC18" s="10" t="s">
        <v>20</v>
      </c>
      <c r="AD18" s="9" t="s">
        <v>20</v>
      </c>
      <c r="AE18" s="7">
        <v>2946</v>
      </c>
      <c r="AF18" s="12">
        <f t="shared" si="9"/>
        <v>95.773732119635895</v>
      </c>
      <c r="AG18" s="6"/>
    </row>
    <row r="19" spans="1:33" ht="12" hidden="1" customHeight="1">
      <c r="A19" s="6"/>
      <c r="B19" s="43" t="s">
        <v>38</v>
      </c>
      <c r="C19" s="44">
        <v>35</v>
      </c>
      <c r="D19" s="8">
        <v>735</v>
      </c>
      <c r="E19" s="15">
        <f t="shared" si="10"/>
        <v>97.739361702127653</v>
      </c>
      <c r="F19" s="15">
        <f t="shared" si="11"/>
        <v>22.678185745140389</v>
      </c>
      <c r="G19" s="8" t="s">
        <v>20</v>
      </c>
      <c r="H19" s="8" t="s">
        <v>20</v>
      </c>
      <c r="I19" s="8">
        <v>1826</v>
      </c>
      <c r="J19" s="15">
        <f t="shared" si="3"/>
        <v>100.93974571586513</v>
      </c>
      <c r="K19" s="15">
        <f t="shared" si="12"/>
        <v>56.340635606294356</v>
      </c>
      <c r="L19" s="8">
        <v>385</v>
      </c>
      <c r="M19" s="15">
        <f t="shared" si="4"/>
        <v>102.12201591511936</v>
      </c>
      <c r="N19" s="15">
        <f t="shared" si="5"/>
        <v>11.879049676025918</v>
      </c>
      <c r="O19" s="16">
        <f t="shared" si="0"/>
        <v>295</v>
      </c>
      <c r="P19" s="15">
        <f t="shared" si="1"/>
        <v>100.6825938566553</v>
      </c>
      <c r="Q19" s="15">
        <f t="shared" si="6"/>
        <v>9.1021289725393402</v>
      </c>
      <c r="R19" s="8">
        <v>3241</v>
      </c>
      <c r="S19" s="15">
        <f t="shared" si="7"/>
        <v>100.30950170225937</v>
      </c>
      <c r="T19" s="15">
        <f t="shared" si="2"/>
        <v>100</v>
      </c>
      <c r="U19" s="17" t="s">
        <v>20</v>
      </c>
      <c r="V19" s="17" t="s">
        <v>20</v>
      </c>
      <c r="W19" s="17" t="s">
        <v>20</v>
      </c>
      <c r="X19" s="15" t="s">
        <v>20</v>
      </c>
      <c r="Y19" s="8">
        <v>2662</v>
      </c>
      <c r="Z19" s="15">
        <f t="shared" si="8"/>
        <v>99.365434863755127</v>
      </c>
      <c r="AA19" s="8" t="s">
        <v>20</v>
      </c>
      <c r="AB19" s="15" t="s">
        <v>20</v>
      </c>
      <c r="AC19" s="16" t="s">
        <v>20</v>
      </c>
      <c r="AD19" s="15" t="s">
        <v>20</v>
      </c>
      <c r="AE19" s="8">
        <v>2931</v>
      </c>
      <c r="AF19" s="18">
        <f t="shared" si="9"/>
        <v>99.490835030549903</v>
      </c>
      <c r="AG19" s="6"/>
    </row>
    <row r="20" spans="1:33" ht="12" hidden="1" customHeight="1">
      <c r="A20" s="6"/>
      <c r="B20" s="39" t="s">
        <v>40</v>
      </c>
      <c r="C20" s="40">
        <v>36</v>
      </c>
      <c r="D20" s="7">
        <v>788</v>
      </c>
      <c r="E20" s="19">
        <f t="shared" si="10"/>
        <v>107.21088435374149</v>
      </c>
      <c r="F20" s="19">
        <f t="shared" si="11"/>
        <v>22.297679683078663</v>
      </c>
      <c r="G20" s="14" t="s">
        <v>20</v>
      </c>
      <c r="H20" s="14" t="s">
        <v>20</v>
      </c>
      <c r="I20" s="14">
        <v>1979</v>
      </c>
      <c r="J20" s="19">
        <f t="shared" si="3"/>
        <v>108.3789704271632</v>
      </c>
      <c r="K20" s="19">
        <f t="shared" si="12"/>
        <v>55.998868138087154</v>
      </c>
      <c r="L20" s="14">
        <v>439</v>
      </c>
      <c r="M20" s="19">
        <f t="shared" si="4"/>
        <v>114.02597402597404</v>
      </c>
      <c r="N20" s="19">
        <f t="shared" si="5"/>
        <v>12.422184493491795</v>
      </c>
      <c r="O20" s="13">
        <f t="shared" si="0"/>
        <v>328</v>
      </c>
      <c r="P20" s="19">
        <f t="shared" si="1"/>
        <v>111.1864406779661</v>
      </c>
      <c r="Q20" s="19">
        <f t="shared" si="6"/>
        <v>9.2812676853423888</v>
      </c>
      <c r="R20" s="14">
        <v>3534</v>
      </c>
      <c r="S20" s="19">
        <f t="shared" si="7"/>
        <v>109.04041962357299</v>
      </c>
      <c r="T20" s="19">
        <f>R20/R20*100</f>
        <v>100</v>
      </c>
      <c r="U20" s="20" t="s">
        <v>20</v>
      </c>
      <c r="V20" s="20" t="s">
        <v>20</v>
      </c>
      <c r="W20" s="20" t="s">
        <v>20</v>
      </c>
      <c r="X20" s="19" t="s">
        <v>20</v>
      </c>
      <c r="Y20" s="14">
        <v>2902</v>
      </c>
      <c r="Z20" s="19">
        <f t="shared" si="8"/>
        <v>109.01577761081893</v>
      </c>
      <c r="AA20" s="14" t="s">
        <v>20</v>
      </c>
      <c r="AB20" s="19" t="s">
        <v>20</v>
      </c>
      <c r="AC20" s="13" t="s">
        <v>20</v>
      </c>
      <c r="AD20" s="19" t="s">
        <v>20</v>
      </c>
      <c r="AE20" s="14">
        <v>3188</v>
      </c>
      <c r="AF20" s="21">
        <f t="shared" si="9"/>
        <v>108.76833845104059</v>
      </c>
      <c r="AG20" s="6"/>
    </row>
    <row r="21" spans="1:33" ht="12" hidden="1" customHeight="1">
      <c r="A21" s="6"/>
      <c r="B21" s="39" t="s">
        <v>42</v>
      </c>
      <c r="C21" s="40">
        <v>37</v>
      </c>
      <c r="D21" s="7">
        <v>814</v>
      </c>
      <c r="E21" s="9">
        <f t="shared" si="10"/>
        <v>103.29949238578679</v>
      </c>
      <c r="F21" s="9">
        <f t="shared" si="11"/>
        <v>22.368782632591373</v>
      </c>
      <c r="G21" s="7" t="s">
        <v>20</v>
      </c>
      <c r="H21" s="7" t="s">
        <v>20</v>
      </c>
      <c r="I21" s="7">
        <v>2028</v>
      </c>
      <c r="J21" s="9">
        <f t="shared" si="3"/>
        <v>102.47599797877716</v>
      </c>
      <c r="K21" s="9">
        <f t="shared" si="12"/>
        <v>55.72959604286892</v>
      </c>
      <c r="L21" s="7">
        <v>488</v>
      </c>
      <c r="M21" s="9">
        <f t="shared" si="4"/>
        <v>111.16173120728929</v>
      </c>
      <c r="N21" s="9">
        <f t="shared" si="5"/>
        <v>13.410277548777136</v>
      </c>
      <c r="O21" s="10">
        <f t="shared" si="0"/>
        <v>309</v>
      </c>
      <c r="P21" s="9">
        <f t="shared" si="1"/>
        <v>94.207317073170728</v>
      </c>
      <c r="Q21" s="9">
        <f t="shared" si="6"/>
        <v>8.4913437757625729</v>
      </c>
      <c r="R21" s="7">
        <v>3639</v>
      </c>
      <c r="S21" s="9">
        <f t="shared" si="7"/>
        <v>102.9711375212224</v>
      </c>
      <c r="T21" s="9">
        <f t="shared" si="2"/>
        <v>100</v>
      </c>
      <c r="U21" s="11" t="s">
        <v>20</v>
      </c>
      <c r="V21" s="11" t="s">
        <v>20</v>
      </c>
      <c r="W21" s="11" t="s">
        <v>20</v>
      </c>
      <c r="X21" s="9" t="s">
        <v>20</v>
      </c>
      <c r="Y21" s="7">
        <v>3041</v>
      </c>
      <c r="Z21" s="9">
        <f t="shared" si="8"/>
        <v>104.78980013783597</v>
      </c>
      <c r="AA21" s="7" t="s">
        <v>20</v>
      </c>
      <c r="AB21" s="9" t="s">
        <v>20</v>
      </c>
      <c r="AC21" s="10" t="s">
        <v>20</v>
      </c>
      <c r="AD21" s="9" t="s">
        <v>20</v>
      </c>
      <c r="AE21" s="7">
        <v>3333</v>
      </c>
      <c r="AF21" s="12">
        <f t="shared" si="9"/>
        <v>104.54830614805522</v>
      </c>
      <c r="AG21" s="6"/>
    </row>
    <row r="22" spans="1:33" ht="12" hidden="1" customHeight="1">
      <c r="A22" s="6"/>
      <c r="B22" s="39" t="s">
        <v>44</v>
      </c>
      <c r="C22" s="40">
        <v>38</v>
      </c>
      <c r="D22" s="7" t="s">
        <v>20</v>
      </c>
      <c r="E22" s="9" t="s">
        <v>20</v>
      </c>
      <c r="F22" s="9" t="s">
        <v>20</v>
      </c>
      <c r="G22" s="7" t="s">
        <v>20</v>
      </c>
      <c r="H22" s="7" t="s">
        <v>20</v>
      </c>
      <c r="I22" s="7" t="s">
        <v>20</v>
      </c>
      <c r="J22" s="9" t="s">
        <v>20</v>
      </c>
      <c r="K22" s="9" t="s">
        <v>20</v>
      </c>
      <c r="L22" s="7" t="s">
        <v>20</v>
      </c>
      <c r="M22" s="9" t="s">
        <v>20</v>
      </c>
      <c r="N22" s="9" t="s">
        <v>20</v>
      </c>
      <c r="O22" s="7" t="s">
        <v>114</v>
      </c>
      <c r="P22" s="9" t="s">
        <v>20</v>
      </c>
      <c r="Q22" s="9" t="s">
        <v>20</v>
      </c>
      <c r="R22" s="7" t="s">
        <v>20</v>
      </c>
      <c r="S22" s="9" t="s">
        <v>20</v>
      </c>
      <c r="T22" s="9" t="s">
        <v>112</v>
      </c>
      <c r="U22" s="11" t="s">
        <v>20</v>
      </c>
      <c r="V22" s="11" t="s">
        <v>20</v>
      </c>
      <c r="W22" s="11" t="s">
        <v>20</v>
      </c>
      <c r="X22" s="9" t="s">
        <v>20</v>
      </c>
      <c r="Y22" s="7"/>
      <c r="Z22" s="9" t="s">
        <v>20</v>
      </c>
      <c r="AA22" s="7" t="s">
        <v>20</v>
      </c>
      <c r="AB22" s="9" t="s">
        <v>20</v>
      </c>
      <c r="AC22" s="7" t="s">
        <v>20</v>
      </c>
      <c r="AD22" s="9" t="s">
        <v>20</v>
      </c>
      <c r="AE22" s="7" t="s">
        <v>20</v>
      </c>
      <c r="AF22" s="12" t="s">
        <v>20</v>
      </c>
      <c r="AG22" s="6"/>
    </row>
    <row r="23" spans="1:33" ht="12" hidden="1" customHeight="1">
      <c r="A23" s="6"/>
      <c r="B23" s="39" t="s">
        <v>45</v>
      </c>
      <c r="C23" s="40">
        <v>39</v>
      </c>
      <c r="D23" s="7">
        <v>938</v>
      </c>
      <c r="E23" s="9" t="s">
        <v>20</v>
      </c>
      <c r="F23" s="9">
        <f t="shared" si="11"/>
        <v>24.561403508771928</v>
      </c>
      <c r="G23" s="7" t="s">
        <v>20</v>
      </c>
      <c r="H23" s="7" t="s">
        <v>20</v>
      </c>
      <c r="I23" s="7">
        <v>2128</v>
      </c>
      <c r="J23" s="9" t="s">
        <v>20</v>
      </c>
      <c r="K23" s="9">
        <f t="shared" si="12"/>
        <v>55.721393034825873</v>
      </c>
      <c r="L23" s="7">
        <v>402</v>
      </c>
      <c r="M23" s="9" t="s">
        <v>20</v>
      </c>
      <c r="N23" s="9">
        <f t="shared" si="5"/>
        <v>10.526315789473683</v>
      </c>
      <c r="O23" s="10">
        <f t="shared" ref="O23:O54" si="13">R23-D23-I23-L23</f>
        <v>351</v>
      </c>
      <c r="P23" s="9" t="s">
        <v>20</v>
      </c>
      <c r="Q23" s="9">
        <f t="shared" si="6"/>
        <v>9.190887666928516</v>
      </c>
      <c r="R23" s="7">
        <v>3819</v>
      </c>
      <c r="S23" s="9" t="s">
        <v>20</v>
      </c>
      <c r="T23" s="9">
        <f t="shared" si="2"/>
        <v>100</v>
      </c>
      <c r="U23" s="11" t="s">
        <v>20</v>
      </c>
      <c r="V23" s="11" t="s">
        <v>20</v>
      </c>
      <c r="W23" s="11" t="s">
        <v>20</v>
      </c>
      <c r="X23" s="9" t="s">
        <v>20</v>
      </c>
      <c r="Y23" s="7">
        <v>3287</v>
      </c>
      <c r="Z23" s="9" t="s">
        <v>20</v>
      </c>
      <c r="AA23" s="7" t="s">
        <v>20</v>
      </c>
      <c r="AB23" s="9" t="s">
        <v>20</v>
      </c>
      <c r="AC23" s="10" t="s">
        <v>20</v>
      </c>
      <c r="AD23" s="9" t="s">
        <v>20</v>
      </c>
      <c r="AE23" s="7">
        <v>3585</v>
      </c>
      <c r="AF23" s="12" t="s">
        <v>20</v>
      </c>
      <c r="AG23" s="6"/>
    </row>
    <row r="24" spans="1:33" ht="12" hidden="1" customHeight="1">
      <c r="A24" s="6"/>
      <c r="B24" s="39" t="s">
        <v>47</v>
      </c>
      <c r="C24" s="40">
        <v>40</v>
      </c>
      <c r="D24" s="7">
        <v>978</v>
      </c>
      <c r="E24" s="15">
        <f t="shared" si="10"/>
        <v>104.26439232409382</v>
      </c>
      <c r="F24" s="15">
        <f t="shared" si="11"/>
        <v>25.582003662045516</v>
      </c>
      <c r="G24" s="8">
        <v>1287</v>
      </c>
      <c r="H24" s="8">
        <v>842</v>
      </c>
      <c r="I24" s="8">
        <v>2129</v>
      </c>
      <c r="J24" s="15">
        <f t="shared" si="3"/>
        <v>100.04699248120301</v>
      </c>
      <c r="K24" s="15">
        <f t="shared" si="12"/>
        <v>55.689249280669628</v>
      </c>
      <c r="L24" s="8">
        <v>340</v>
      </c>
      <c r="M24" s="15">
        <f t="shared" si="4"/>
        <v>84.577114427860707</v>
      </c>
      <c r="N24" s="15">
        <f t="shared" si="5"/>
        <v>8.8935391054145949</v>
      </c>
      <c r="O24" s="16">
        <f t="shared" si="13"/>
        <v>376</v>
      </c>
      <c r="P24" s="15">
        <f t="shared" ref="P24:P54" si="14">O24/O23*100</f>
        <v>107.12250712250713</v>
      </c>
      <c r="Q24" s="15">
        <f t="shared" si="6"/>
        <v>9.8352079518702595</v>
      </c>
      <c r="R24" s="8">
        <v>3823</v>
      </c>
      <c r="S24" s="15">
        <f t="shared" ref="S24:S54" si="15">R24/R23*100</f>
        <v>100.10473946059177</v>
      </c>
      <c r="T24" s="15">
        <f t="shared" si="2"/>
        <v>100</v>
      </c>
      <c r="U24" s="17">
        <v>321</v>
      </c>
      <c r="V24" s="17">
        <f t="shared" ref="V24:V50" si="16">W24-U24</f>
        <v>197</v>
      </c>
      <c r="W24" s="17">
        <v>518</v>
      </c>
      <c r="X24" s="15" t="s">
        <v>20</v>
      </c>
      <c r="Y24" s="8">
        <v>3305</v>
      </c>
      <c r="Z24" s="15">
        <f t="shared" si="8"/>
        <v>100.54761180407668</v>
      </c>
      <c r="AA24" s="8">
        <v>63</v>
      </c>
      <c r="AB24" s="15" t="s">
        <v>20</v>
      </c>
      <c r="AC24" s="16">
        <v>243</v>
      </c>
      <c r="AD24" s="15" t="s">
        <v>20</v>
      </c>
      <c r="AE24" s="8">
        <v>3611</v>
      </c>
      <c r="AF24" s="18">
        <f t="shared" si="9"/>
        <v>100.72524407252442</v>
      </c>
      <c r="AG24" s="6"/>
    </row>
    <row r="25" spans="1:33" ht="12" hidden="1" customHeight="1">
      <c r="A25" s="6"/>
      <c r="B25" s="41" t="s">
        <v>49</v>
      </c>
      <c r="C25" s="42">
        <v>41</v>
      </c>
      <c r="D25" s="14">
        <v>946</v>
      </c>
      <c r="E25" s="19">
        <f t="shared" si="10"/>
        <v>96.7280163599182</v>
      </c>
      <c r="F25" s="19">
        <f t="shared" si="11"/>
        <v>24.609781477627472</v>
      </c>
      <c r="G25" s="14">
        <v>1363</v>
      </c>
      <c r="H25" s="14">
        <v>829</v>
      </c>
      <c r="I25" s="14">
        <v>2192</v>
      </c>
      <c r="J25" s="19">
        <f t="shared" si="3"/>
        <v>102.95913574448096</v>
      </c>
      <c r="K25" s="19">
        <f t="shared" si="12"/>
        <v>57.023933402705516</v>
      </c>
      <c r="L25" s="14">
        <v>324</v>
      </c>
      <c r="M25" s="19">
        <f t="shared" si="4"/>
        <v>95.294117647058812</v>
      </c>
      <c r="N25" s="19">
        <f t="shared" si="5"/>
        <v>8.4287200832466187</v>
      </c>
      <c r="O25" s="13">
        <f t="shared" si="13"/>
        <v>382</v>
      </c>
      <c r="P25" s="19">
        <f t="shared" si="14"/>
        <v>101.59574468085107</v>
      </c>
      <c r="Q25" s="19">
        <f t="shared" si="6"/>
        <v>9.9375650364203949</v>
      </c>
      <c r="R25" s="14">
        <v>3844</v>
      </c>
      <c r="S25" s="19">
        <f t="shared" si="15"/>
        <v>100.54930682709913</v>
      </c>
      <c r="T25" s="19">
        <f>R25/R25*100</f>
        <v>100</v>
      </c>
      <c r="U25" s="20">
        <v>403</v>
      </c>
      <c r="V25" s="20">
        <f t="shared" si="16"/>
        <v>180</v>
      </c>
      <c r="W25" s="20">
        <v>583</v>
      </c>
      <c r="X25" s="9">
        <f t="shared" ref="X25:X70" si="17">W25/W24*100</f>
        <v>112.54826254826256</v>
      </c>
      <c r="Y25" s="13">
        <v>3261</v>
      </c>
      <c r="Z25" s="19">
        <f t="shared" si="8"/>
        <v>98.668683812405447</v>
      </c>
      <c r="AA25" s="13">
        <v>61</v>
      </c>
      <c r="AB25" s="9">
        <f>AA25/AA24*100</f>
        <v>96.825396825396822</v>
      </c>
      <c r="AC25" s="13">
        <v>248</v>
      </c>
      <c r="AD25" s="9">
        <f t="shared" ref="AD25:AD62" si="18">AC25/AC24*100</f>
        <v>102.05761316872429</v>
      </c>
      <c r="AE25" s="13">
        <v>3570</v>
      </c>
      <c r="AF25" s="21">
        <f t="shared" si="9"/>
        <v>98.864580448629198</v>
      </c>
      <c r="AG25" s="6"/>
    </row>
    <row r="26" spans="1:33" ht="12" hidden="1" customHeight="1">
      <c r="A26" s="6"/>
      <c r="B26" s="39" t="s">
        <v>51</v>
      </c>
      <c r="C26" s="40">
        <v>42</v>
      </c>
      <c r="D26" s="7">
        <v>956</v>
      </c>
      <c r="E26" s="9">
        <f t="shared" si="10"/>
        <v>101.05708245243127</v>
      </c>
      <c r="F26" s="9">
        <f t="shared" si="11"/>
        <v>23.575832305795313</v>
      </c>
      <c r="G26" s="7">
        <v>1487</v>
      </c>
      <c r="H26" s="7">
        <v>831</v>
      </c>
      <c r="I26" s="7">
        <v>2318</v>
      </c>
      <c r="J26" s="9">
        <f t="shared" si="3"/>
        <v>105.74817518248176</v>
      </c>
      <c r="K26" s="9">
        <f t="shared" si="12"/>
        <v>57.16399506781751</v>
      </c>
      <c r="L26" s="7">
        <v>370</v>
      </c>
      <c r="M26" s="9">
        <f t="shared" si="4"/>
        <v>114.19753086419753</v>
      </c>
      <c r="N26" s="9">
        <f t="shared" si="5"/>
        <v>9.1245376078914919</v>
      </c>
      <c r="O26" s="10">
        <f t="shared" si="13"/>
        <v>411</v>
      </c>
      <c r="P26" s="9">
        <f t="shared" si="14"/>
        <v>107.59162303664922</v>
      </c>
      <c r="Q26" s="9">
        <f t="shared" si="6"/>
        <v>10.135635018495684</v>
      </c>
      <c r="R26" s="7">
        <v>4055</v>
      </c>
      <c r="S26" s="9">
        <f t="shared" si="15"/>
        <v>105.48907388137356</v>
      </c>
      <c r="T26" s="9">
        <f t="shared" si="2"/>
        <v>100</v>
      </c>
      <c r="U26" s="11">
        <v>459</v>
      </c>
      <c r="V26" s="11">
        <f t="shared" si="16"/>
        <v>184</v>
      </c>
      <c r="W26" s="11">
        <v>643</v>
      </c>
      <c r="X26" s="9">
        <f t="shared" si="17"/>
        <v>110.29159519725557</v>
      </c>
      <c r="Y26" s="10">
        <v>3412</v>
      </c>
      <c r="Z26" s="9">
        <f t="shared" si="8"/>
        <v>104.63048144740877</v>
      </c>
      <c r="AA26" s="10">
        <v>67</v>
      </c>
      <c r="AB26" s="9">
        <f>AA26/AA25*100</f>
        <v>109.8360655737705</v>
      </c>
      <c r="AC26" s="10">
        <v>286</v>
      </c>
      <c r="AD26" s="9">
        <f t="shared" si="18"/>
        <v>115.3225806451613</v>
      </c>
      <c r="AE26" s="10">
        <v>3765</v>
      </c>
      <c r="AF26" s="12">
        <f t="shared" si="9"/>
        <v>105.46218487394958</v>
      </c>
      <c r="AG26" s="6"/>
    </row>
    <row r="27" spans="1:33" ht="12" hidden="1" customHeight="1">
      <c r="A27" s="6"/>
      <c r="B27" s="39" t="s">
        <v>53</v>
      </c>
      <c r="C27" s="40">
        <v>43</v>
      </c>
      <c r="D27" s="7">
        <v>960</v>
      </c>
      <c r="E27" s="9">
        <f>D27/D26*100</f>
        <v>100.418410041841</v>
      </c>
      <c r="F27" s="9">
        <f t="shared" si="11"/>
        <v>23.833167825223438</v>
      </c>
      <c r="G27" s="7">
        <v>1537</v>
      </c>
      <c r="H27" s="7">
        <v>657</v>
      </c>
      <c r="I27" s="7">
        <v>1537</v>
      </c>
      <c r="J27" s="9">
        <f t="shared" si="3"/>
        <v>66.307161345987922</v>
      </c>
      <c r="K27" s="9">
        <f t="shared" si="12"/>
        <v>38.15789473684211</v>
      </c>
      <c r="L27" s="7">
        <v>403</v>
      </c>
      <c r="M27" s="9">
        <f t="shared" si="4"/>
        <v>108.91891891891892</v>
      </c>
      <c r="N27" s="9">
        <f t="shared" si="5"/>
        <v>10.004965243296922</v>
      </c>
      <c r="O27" s="7">
        <f t="shared" si="13"/>
        <v>1128</v>
      </c>
      <c r="P27" s="9">
        <f t="shared" si="14"/>
        <v>274.45255474452557</v>
      </c>
      <c r="Q27" s="9">
        <f t="shared" si="6"/>
        <v>28.003972194637537</v>
      </c>
      <c r="R27" s="7">
        <v>4028</v>
      </c>
      <c r="S27" s="9">
        <f t="shared" si="15"/>
        <v>99.334155363748451</v>
      </c>
      <c r="T27" s="9">
        <f t="shared" si="2"/>
        <v>100</v>
      </c>
      <c r="U27" s="11">
        <v>455</v>
      </c>
      <c r="V27" s="11">
        <f t="shared" si="16"/>
        <v>165</v>
      </c>
      <c r="W27" s="11">
        <v>620</v>
      </c>
      <c r="X27" s="9">
        <f t="shared" si="17"/>
        <v>96.423017107309477</v>
      </c>
      <c r="Y27" s="10">
        <v>3408</v>
      </c>
      <c r="Z27" s="9">
        <f t="shared" si="8"/>
        <v>99.88276670574443</v>
      </c>
      <c r="AA27" s="10">
        <v>116</v>
      </c>
      <c r="AB27" s="9">
        <f>AA27/AA26*100</f>
        <v>173.13432835820893</v>
      </c>
      <c r="AC27" s="10">
        <v>276</v>
      </c>
      <c r="AD27" s="9">
        <f t="shared" si="18"/>
        <v>96.503496503496507</v>
      </c>
      <c r="AE27" s="10">
        <v>3800</v>
      </c>
      <c r="AF27" s="12">
        <f t="shared" si="9"/>
        <v>100.92961487383798</v>
      </c>
      <c r="AG27" s="6"/>
    </row>
    <row r="28" spans="1:33" ht="12" hidden="1" customHeight="1">
      <c r="A28" s="6"/>
      <c r="B28" s="39" t="s">
        <v>55</v>
      </c>
      <c r="C28" s="40">
        <v>44</v>
      </c>
      <c r="D28" s="7">
        <v>976</v>
      </c>
      <c r="E28" s="9">
        <f t="shared" si="10"/>
        <v>101.66666666666666</v>
      </c>
      <c r="F28" s="9">
        <f t="shared" si="11"/>
        <v>23.718104495747266</v>
      </c>
      <c r="G28" s="7">
        <v>1531</v>
      </c>
      <c r="H28" s="7">
        <v>694</v>
      </c>
      <c r="I28" s="7">
        <v>1531</v>
      </c>
      <c r="J28" s="9">
        <f t="shared" si="3"/>
        <v>99.609629147690299</v>
      </c>
      <c r="K28" s="9">
        <f t="shared" si="12"/>
        <v>37.205346294046173</v>
      </c>
      <c r="L28" s="7">
        <v>425</v>
      </c>
      <c r="M28" s="9">
        <f t="shared" si="4"/>
        <v>105.4590570719603</v>
      </c>
      <c r="N28" s="9">
        <f t="shared" si="5"/>
        <v>10.328068043742405</v>
      </c>
      <c r="O28" s="7">
        <f t="shared" si="13"/>
        <v>1183</v>
      </c>
      <c r="P28" s="9">
        <f t="shared" si="14"/>
        <v>104.87588652482269</v>
      </c>
      <c r="Q28" s="9">
        <f t="shared" si="6"/>
        <v>28.748481166464156</v>
      </c>
      <c r="R28" s="7">
        <v>4115</v>
      </c>
      <c r="S28" s="9">
        <f t="shared" si="15"/>
        <v>102.15988083416087</v>
      </c>
      <c r="T28" s="9">
        <f t="shared" si="2"/>
        <v>100</v>
      </c>
      <c r="U28" s="11">
        <v>444</v>
      </c>
      <c r="V28" s="11">
        <f t="shared" si="16"/>
        <v>169</v>
      </c>
      <c r="W28" s="11">
        <v>613</v>
      </c>
      <c r="X28" s="9">
        <f t="shared" si="17"/>
        <v>98.870967741935488</v>
      </c>
      <c r="Y28" s="10">
        <v>3502</v>
      </c>
      <c r="Z28" s="9">
        <f t="shared" si="8"/>
        <v>102.75821596244133</v>
      </c>
      <c r="AA28" s="10">
        <v>117</v>
      </c>
      <c r="AB28" s="9">
        <f>AA28/AA27*100</f>
        <v>100.86206896551724</v>
      </c>
      <c r="AC28" s="10">
        <v>279</v>
      </c>
      <c r="AD28" s="9">
        <f t="shared" si="18"/>
        <v>101.08695652173914</v>
      </c>
      <c r="AE28" s="10">
        <v>3898</v>
      </c>
      <c r="AF28" s="12">
        <f t="shared" si="9"/>
        <v>102.57894736842105</v>
      </c>
      <c r="AG28" s="6"/>
    </row>
    <row r="29" spans="1:33" ht="12" hidden="1" customHeight="1">
      <c r="A29" s="6"/>
      <c r="B29" s="43" t="s">
        <v>56</v>
      </c>
      <c r="C29" s="44">
        <v>45</v>
      </c>
      <c r="D29" s="8">
        <v>993</v>
      </c>
      <c r="E29" s="15">
        <f t="shared" si="10"/>
        <v>101.74180327868851</v>
      </c>
      <c r="F29" s="15">
        <f t="shared" si="11"/>
        <v>23.648487735175042</v>
      </c>
      <c r="G29" s="8">
        <v>1576</v>
      </c>
      <c r="H29" s="8">
        <v>722</v>
      </c>
      <c r="I29" s="8">
        <v>1576</v>
      </c>
      <c r="J29" s="15">
        <f t="shared" si="3"/>
        <v>102.93925538863489</v>
      </c>
      <c r="K29" s="15">
        <f t="shared" si="12"/>
        <v>37.532745891879024</v>
      </c>
      <c r="L29" s="8">
        <v>407</v>
      </c>
      <c r="M29" s="15">
        <f t="shared" si="4"/>
        <v>95.764705882352942</v>
      </c>
      <c r="N29" s="15">
        <f t="shared" si="5"/>
        <v>9.6927839961895685</v>
      </c>
      <c r="O29" s="8">
        <f t="shared" si="13"/>
        <v>1223</v>
      </c>
      <c r="P29" s="15">
        <f t="shared" si="14"/>
        <v>103.38123415046492</v>
      </c>
      <c r="Q29" s="15">
        <f t="shared" si="6"/>
        <v>29.125982376756372</v>
      </c>
      <c r="R29" s="8">
        <v>4199</v>
      </c>
      <c r="S29" s="15">
        <f t="shared" si="15"/>
        <v>102.04131227217496</v>
      </c>
      <c r="T29" s="15">
        <f t="shared" si="2"/>
        <v>100</v>
      </c>
      <c r="U29" s="17">
        <v>374</v>
      </c>
      <c r="V29" s="17">
        <f t="shared" si="16"/>
        <v>168</v>
      </c>
      <c r="W29" s="11">
        <v>542</v>
      </c>
      <c r="X29" s="9">
        <f t="shared" si="17"/>
        <v>88.417618270799352</v>
      </c>
      <c r="Y29" s="10">
        <v>3657</v>
      </c>
      <c r="Z29" s="9">
        <f t="shared" si="8"/>
        <v>104.42604226156482</v>
      </c>
      <c r="AA29" s="10">
        <v>126</v>
      </c>
      <c r="AB29" s="9">
        <f>AA29/AA28*100</f>
        <v>107.69230769230769</v>
      </c>
      <c r="AC29" s="10">
        <v>273</v>
      </c>
      <c r="AD29" s="9">
        <f t="shared" si="18"/>
        <v>97.849462365591393</v>
      </c>
      <c r="AE29" s="10">
        <v>4056</v>
      </c>
      <c r="AF29" s="18">
        <f t="shared" si="9"/>
        <v>104.05336069779374</v>
      </c>
      <c r="AG29" s="6"/>
    </row>
    <row r="30" spans="1:33" ht="12" hidden="1" customHeight="1">
      <c r="A30" s="6"/>
      <c r="B30" s="39" t="s">
        <v>57</v>
      </c>
      <c r="C30" s="40">
        <v>46</v>
      </c>
      <c r="D30" s="7">
        <v>1045</v>
      </c>
      <c r="E30" s="19">
        <f t="shared" si="10"/>
        <v>105.23665659617321</v>
      </c>
      <c r="F30" s="19">
        <f t="shared" si="11"/>
        <v>23.858447488584474</v>
      </c>
      <c r="G30" s="14">
        <v>1650</v>
      </c>
      <c r="H30" s="14">
        <v>775</v>
      </c>
      <c r="I30" s="14">
        <v>2425</v>
      </c>
      <c r="J30" s="19">
        <f t="shared" si="3"/>
        <v>153.87055837563452</v>
      </c>
      <c r="K30" s="19">
        <f t="shared" si="12"/>
        <v>55.365296803652967</v>
      </c>
      <c r="L30" s="14">
        <v>389</v>
      </c>
      <c r="M30" s="19">
        <f t="shared" si="4"/>
        <v>95.577395577395578</v>
      </c>
      <c r="N30" s="19">
        <f t="shared" si="5"/>
        <v>8.8812785388127846</v>
      </c>
      <c r="O30" s="14">
        <f t="shared" si="13"/>
        <v>521</v>
      </c>
      <c r="P30" s="19">
        <f t="shared" si="14"/>
        <v>42.600163532297628</v>
      </c>
      <c r="Q30" s="19">
        <f t="shared" si="6"/>
        <v>11.894977168949772</v>
      </c>
      <c r="R30" s="14">
        <v>4380</v>
      </c>
      <c r="S30" s="19">
        <f t="shared" si="15"/>
        <v>104.31055013098356</v>
      </c>
      <c r="T30" s="19">
        <f>R30/R30*100</f>
        <v>100</v>
      </c>
      <c r="U30" s="20">
        <v>337</v>
      </c>
      <c r="V30" s="20">
        <f t="shared" si="16"/>
        <v>176</v>
      </c>
      <c r="W30" s="20">
        <v>513</v>
      </c>
      <c r="X30" s="19">
        <f t="shared" si="17"/>
        <v>94.649446494464939</v>
      </c>
      <c r="Y30" s="14">
        <v>3867</v>
      </c>
      <c r="Z30" s="19">
        <f t="shared" si="8"/>
        <v>105.74241181296145</v>
      </c>
      <c r="AA30" s="14">
        <v>143</v>
      </c>
      <c r="AB30" s="19">
        <f t="shared" ref="AB30:AD63" si="19">AA30/AA29*100</f>
        <v>113.49206349206349</v>
      </c>
      <c r="AC30" s="13">
        <v>286</v>
      </c>
      <c r="AD30" s="19">
        <f t="shared" si="18"/>
        <v>104.76190476190477</v>
      </c>
      <c r="AE30" s="14">
        <v>4296</v>
      </c>
      <c r="AF30" s="21">
        <f t="shared" si="9"/>
        <v>105.91715976331362</v>
      </c>
      <c r="AG30" s="6"/>
    </row>
    <row r="31" spans="1:33" ht="12" hidden="1" customHeight="1">
      <c r="A31" s="6"/>
      <c r="B31" s="39" t="s">
        <v>58</v>
      </c>
      <c r="C31" s="40">
        <v>47</v>
      </c>
      <c r="D31" s="7">
        <v>1045</v>
      </c>
      <c r="E31" s="9">
        <f t="shared" si="10"/>
        <v>100</v>
      </c>
      <c r="F31" s="9">
        <f t="shared" si="11"/>
        <v>23.680036256514843</v>
      </c>
      <c r="G31" s="7">
        <v>1671</v>
      </c>
      <c r="H31" s="7">
        <v>792</v>
      </c>
      <c r="I31" s="7">
        <v>2463</v>
      </c>
      <c r="J31" s="9">
        <f t="shared" si="3"/>
        <v>101.56701030927834</v>
      </c>
      <c r="K31" s="9">
        <f t="shared" si="12"/>
        <v>55.812372535690002</v>
      </c>
      <c r="L31" s="7">
        <v>375</v>
      </c>
      <c r="M31" s="9">
        <f t="shared" si="4"/>
        <v>96.401028277634964</v>
      </c>
      <c r="N31" s="9">
        <f t="shared" si="5"/>
        <v>8.497620666213459</v>
      </c>
      <c r="O31" s="7">
        <f t="shared" si="13"/>
        <v>530</v>
      </c>
      <c r="P31" s="9">
        <f t="shared" si="14"/>
        <v>101.7274472168906</v>
      </c>
      <c r="Q31" s="9">
        <f t="shared" si="6"/>
        <v>12.009970541581691</v>
      </c>
      <c r="R31" s="7">
        <v>4413</v>
      </c>
      <c r="S31" s="9">
        <f t="shared" si="15"/>
        <v>100.75342465753425</v>
      </c>
      <c r="T31" s="9">
        <f t="shared" si="2"/>
        <v>100</v>
      </c>
      <c r="U31" s="11">
        <v>367</v>
      </c>
      <c r="V31" s="11">
        <f t="shared" si="16"/>
        <v>178</v>
      </c>
      <c r="W31" s="11">
        <v>545</v>
      </c>
      <c r="X31" s="9">
        <f t="shared" si="17"/>
        <v>106.23781676413256</v>
      </c>
      <c r="Y31" s="7">
        <v>3868</v>
      </c>
      <c r="Z31" s="9">
        <f t="shared" si="8"/>
        <v>100.02585983966898</v>
      </c>
      <c r="AA31" s="7">
        <v>153</v>
      </c>
      <c r="AB31" s="9">
        <f t="shared" si="19"/>
        <v>106.993006993007</v>
      </c>
      <c r="AC31" s="10">
        <v>283</v>
      </c>
      <c r="AD31" s="9">
        <f t="shared" si="18"/>
        <v>98.951048951048946</v>
      </c>
      <c r="AE31" s="7">
        <v>4304</v>
      </c>
      <c r="AF31" s="12">
        <f t="shared" si="9"/>
        <v>100.18621973929235</v>
      </c>
      <c r="AG31" s="6"/>
    </row>
    <row r="32" spans="1:33" ht="12" hidden="1" customHeight="1">
      <c r="A32" s="6"/>
      <c r="B32" s="39" t="s">
        <v>59</v>
      </c>
      <c r="C32" s="40">
        <v>48</v>
      </c>
      <c r="D32" s="7">
        <v>1099</v>
      </c>
      <c r="E32" s="9">
        <f t="shared" si="10"/>
        <v>105.16746411483253</v>
      </c>
      <c r="F32" s="9">
        <f t="shared" si="11"/>
        <v>23.695558430357913</v>
      </c>
      <c r="G32" s="7">
        <v>1750</v>
      </c>
      <c r="H32" s="7">
        <v>839</v>
      </c>
      <c r="I32" s="7">
        <v>2589</v>
      </c>
      <c r="J32" s="9">
        <f t="shared" si="3"/>
        <v>105.115712545676</v>
      </c>
      <c r="K32" s="9">
        <f t="shared" si="12"/>
        <v>55.821474773609317</v>
      </c>
      <c r="L32" s="7">
        <v>392</v>
      </c>
      <c r="M32" s="9">
        <f t="shared" si="4"/>
        <v>104.53333333333332</v>
      </c>
      <c r="N32" s="9">
        <f t="shared" si="5"/>
        <v>8.4519189305735232</v>
      </c>
      <c r="O32" s="7">
        <f t="shared" si="13"/>
        <v>558</v>
      </c>
      <c r="P32" s="9">
        <f t="shared" si="14"/>
        <v>105.28301886792453</v>
      </c>
      <c r="Q32" s="9">
        <f t="shared" si="6"/>
        <v>12.03104786545925</v>
      </c>
      <c r="R32" s="7">
        <v>4638</v>
      </c>
      <c r="S32" s="9">
        <f t="shared" si="15"/>
        <v>105.09857239972808</v>
      </c>
      <c r="T32" s="9">
        <f t="shared" si="2"/>
        <v>100</v>
      </c>
      <c r="U32" s="11">
        <v>820</v>
      </c>
      <c r="V32" s="11">
        <f t="shared" si="16"/>
        <v>186</v>
      </c>
      <c r="W32" s="11">
        <v>1006</v>
      </c>
      <c r="X32" s="9">
        <f t="shared" si="17"/>
        <v>184.58715596330276</v>
      </c>
      <c r="Y32" s="7">
        <v>3632</v>
      </c>
      <c r="Z32" s="9">
        <f t="shared" si="8"/>
        <v>93.898655635987595</v>
      </c>
      <c r="AA32" s="7">
        <v>169</v>
      </c>
      <c r="AB32" s="9">
        <f t="shared" si="19"/>
        <v>110.45751633986929</v>
      </c>
      <c r="AC32" s="10">
        <v>295</v>
      </c>
      <c r="AD32" s="9">
        <f t="shared" si="18"/>
        <v>104.24028268551237</v>
      </c>
      <c r="AE32" s="7">
        <v>4096</v>
      </c>
      <c r="AF32" s="12">
        <f t="shared" si="9"/>
        <v>95.167286245353154</v>
      </c>
      <c r="AG32" s="6"/>
    </row>
    <row r="33" spans="1:33" ht="12" hidden="1" customHeight="1">
      <c r="A33" s="6"/>
      <c r="B33" s="39" t="s">
        <v>60</v>
      </c>
      <c r="C33" s="40">
        <v>49</v>
      </c>
      <c r="D33" s="7">
        <v>1413</v>
      </c>
      <c r="E33" s="9">
        <f t="shared" si="10"/>
        <v>128.57142857142858</v>
      </c>
      <c r="F33" s="9">
        <f t="shared" si="11"/>
        <v>23.904584672644223</v>
      </c>
      <c r="G33" s="7">
        <v>2391</v>
      </c>
      <c r="H33" s="7">
        <v>938</v>
      </c>
      <c r="I33" s="7">
        <v>3329</v>
      </c>
      <c r="J33" s="9">
        <f t="shared" si="3"/>
        <v>128.58246427191966</v>
      </c>
      <c r="K33" s="9">
        <f t="shared" si="12"/>
        <v>56.318727795635262</v>
      </c>
      <c r="L33" s="7">
        <v>482</v>
      </c>
      <c r="M33" s="9">
        <f t="shared" si="4"/>
        <v>122.95918367346938</v>
      </c>
      <c r="N33" s="9">
        <f t="shared" si="5"/>
        <v>8.1542886144476405</v>
      </c>
      <c r="O33" s="7">
        <f t="shared" si="13"/>
        <v>687</v>
      </c>
      <c r="P33" s="9">
        <f t="shared" si="14"/>
        <v>123.11827956989248</v>
      </c>
      <c r="Q33" s="9">
        <f t="shared" si="6"/>
        <v>11.622398917272882</v>
      </c>
      <c r="R33" s="7">
        <v>5911</v>
      </c>
      <c r="S33" s="9">
        <f t="shared" si="15"/>
        <v>127.44717550668392</v>
      </c>
      <c r="T33" s="9">
        <f t="shared" si="2"/>
        <v>100</v>
      </c>
      <c r="U33" s="11">
        <v>717</v>
      </c>
      <c r="V33" s="11">
        <f t="shared" si="16"/>
        <v>232</v>
      </c>
      <c r="W33" s="11">
        <v>949</v>
      </c>
      <c r="X33" s="9">
        <f t="shared" si="17"/>
        <v>94.333996023856855</v>
      </c>
      <c r="Y33" s="7">
        <v>4962</v>
      </c>
      <c r="Z33" s="9">
        <f t="shared" si="8"/>
        <v>136.61894273127751</v>
      </c>
      <c r="AA33" s="7">
        <v>211</v>
      </c>
      <c r="AB33" s="9">
        <f t="shared" si="19"/>
        <v>124.85207100591715</v>
      </c>
      <c r="AC33" s="10">
        <v>355</v>
      </c>
      <c r="AD33" s="9">
        <f t="shared" si="18"/>
        <v>120.33898305084745</v>
      </c>
      <c r="AE33" s="7">
        <v>5528</v>
      </c>
      <c r="AF33" s="12">
        <f t="shared" si="9"/>
        <v>134.9609375</v>
      </c>
      <c r="AG33" s="6"/>
    </row>
    <row r="34" spans="1:33" ht="12" hidden="1" customHeight="1">
      <c r="A34" s="6"/>
      <c r="B34" s="39" t="s">
        <v>61</v>
      </c>
      <c r="C34" s="40">
        <v>50</v>
      </c>
      <c r="D34" s="7">
        <v>1738</v>
      </c>
      <c r="E34" s="15">
        <f t="shared" si="10"/>
        <v>123.00070771408352</v>
      </c>
      <c r="F34" s="15">
        <f t="shared" si="11"/>
        <v>24.152306837131739</v>
      </c>
      <c r="G34" s="8">
        <v>2901</v>
      </c>
      <c r="H34" s="8">
        <v>1176</v>
      </c>
      <c r="I34" s="8">
        <v>4077</v>
      </c>
      <c r="J34" s="15">
        <f t="shared" si="3"/>
        <v>122.46920997296486</v>
      </c>
      <c r="K34" s="15">
        <f t="shared" si="12"/>
        <v>56.656475819899946</v>
      </c>
      <c r="L34" s="8">
        <v>543</v>
      </c>
      <c r="M34" s="15">
        <f t="shared" si="4"/>
        <v>112.65560165975104</v>
      </c>
      <c r="N34" s="15">
        <f t="shared" si="5"/>
        <v>7.54585881045025</v>
      </c>
      <c r="O34" s="8">
        <f t="shared" si="13"/>
        <v>838</v>
      </c>
      <c r="P34" s="15">
        <f t="shared" si="14"/>
        <v>121.97962154294034</v>
      </c>
      <c r="Q34" s="15">
        <f t="shared" si="6"/>
        <v>11.645358532518065</v>
      </c>
      <c r="R34" s="8">
        <v>7196</v>
      </c>
      <c r="S34" s="15">
        <f t="shared" si="15"/>
        <v>121.73913043478262</v>
      </c>
      <c r="T34" s="15">
        <f t="shared" si="2"/>
        <v>100</v>
      </c>
      <c r="U34" s="17">
        <v>430</v>
      </c>
      <c r="V34" s="17">
        <f t="shared" si="16"/>
        <v>279</v>
      </c>
      <c r="W34" s="17">
        <v>709</v>
      </c>
      <c r="X34" s="15">
        <f t="shared" si="17"/>
        <v>74.710221285563748</v>
      </c>
      <c r="Y34" s="8">
        <v>6487</v>
      </c>
      <c r="Z34" s="15">
        <f t="shared" si="8"/>
        <v>130.73357517130188</v>
      </c>
      <c r="AA34" s="8">
        <v>260</v>
      </c>
      <c r="AB34" s="15">
        <f t="shared" si="19"/>
        <v>123.22274881516589</v>
      </c>
      <c r="AC34" s="16">
        <v>369</v>
      </c>
      <c r="AD34" s="15">
        <f t="shared" si="18"/>
        <v>103.94366197183098</v>
      </c>
      <c r="AE34" s="8">
        <v>7116</v>
      </c>
      <c r="AF34" s="18">
        <f t="shared" si="9"/>
        <v>128.72648335745296</v>
      </c>
      <c r="AG34" s="6"/>
    </row>
    <row r="35" spans="1:33" ht="12" hidden="1" customHeight="1">
      <c r="A35" s="6"/>
      <c r="B35" s="41" t="s">
        <v>62</v>
      </c>
      <c r="C35" s="42">
        <v>51</v>
      </c>
      <c r="D35" s="14">
        <v>2428</v>
      </c>
      <c r="E35" s="19">
        <f t="shared" si="10"/>
        <v>139.70080552359033</v>
      </c>
      <c r="F35" s="19">
        <f t="shared" si="11"/>
        <v>29.541306728312446</v>
      </c>
      <c r="G35" s="14">
        <v>2931</v>
      </c>
      <c r="H35" s="14">
        <v>1398</v>
      </c>
      <c r="I35" s="14">
        <v>4329</v>
      </c>
      <c r="J35" s="19">
        <f t="shared" si="3"/>
        <v>106.18101545253865</v>
      </c>
      <c r="K35" s="19">
        <f t="shared" si="12"/>
        <v>52.67064119722594</v>
      </c>
      <c r="L35" s="14">
        <v>553</v>
      </c>
      <c r="M35" s="19">
        <f t="shared" si="4"/>
        <v>101.84162062615101</v>
      </c>
      <c r="N35" s="19">
        <f t="shared" si="5"/>
        <v>6.7283124467696798</v>
      </c>
      <c r="O35" s="14">
        <f t="shared" si="13"/>
        <v>909</v>
      </c>
      <c r="P35" s="19">
        <f t="shared" si="14"/>
        <v>108.47255369928402</v>
      </c>
      <c r="Q35" s="19">
        <f t="shared" si="6"/>
        <v>11.059739627691933</v>
      </c>
      <c r="R35" s="14">
        <v>8219</v>
      </c>
      <c r="S35" s="19">
        <f t="shared" si="15"/>
        <v>114.21623123957754</v>
      </c>
      <c r="T35" s="19">
        <f>R35/R35*100</f>
        <v>100</v>
      </c>
      <c r="U35" s="20">
        <v>316</v>
      </c>
      <c r="V35" s="20">
        <f t="shared" si="16"/>
        <v>354</v>
      </c>
      <c r="W35" s="11">
        <v>670</v>
      </c>
      <c r="X35" s="9">
        <f t="shared" si="17"/>
        <v>94.499294781382233</v>
      </c>
      <c r="Y35" s="10">
        <v>7549</v>
      </c>
      <c r="Z35" s="9">
        <f t="shared" si="8"/>
        <v>116.37120394635426</v>
      </c>
      <c r="AA35" s="10">
        <v>275</v>
      </c>
      <c r="AB35" s="9">
        <f t="shared" si="19"/>
        <v>105.76923076923077</v>
      </c>
      <c r="AC35" s="10">
        <v>410</v>
      </c>
      <c r="AD35" s="9">
        <f t="shared" si="18"/>
        <v>111.11111111111111</v>
      </c>
      <c r="AE35" s="10">
        <v>8234</v>
      </c>
      <c r="AF35" s="21">
        <f t="shared" si="9"/>
        <v>115.71107363687464</v>
      </c>
      <c r="AG35" s="6"/>
    </row>
    <row r="36" spans="1:33" ht="12" hidden="1" customHeight="1">
      <c r="A36" s="6"/>
      <c r="B36" s="39" t="s">
        <v>63</v>
      </c>
      <c r="C36" s="40">
        <v>52</v>
      </c>
      <c r="D36" s="7">
        <v>2399</v>
      </c>
      <c r="E36" s="9">
        <f t="shared" si="10"/>
        <v>98.805601317957169</v>
      </c>
      <c r="F36" s="9">
        <f t="shared" si="11"/>
        <v>28.065044454843243</v>
      </c>
      <c r="G36" s="7">
        <v>3123</v>
      </c>
      <c r="H36" s="7">
        <v>1457</v>
      </c>
      <c r="I36" s="7">
        <v>4580</v>
      </c>
      <c r="J36" s="9">
        <f t="shared" si="3"/>
        <v>105.79810579810581</v>
      </c>
      <c r="K36" s="9">
        <f t="shared" si="12"/>
        <v>53.579784744969587</v>
      </c>
      <c r="L36" s="7">
        <v>601</v>
      </c>
      <c r="M36" s="9">
        <f t="shared" si="4"/>
        <v>108.67992766726944</v>
      </c>
      <c r="N36" s="9">
        <f t="shared" si="5"/>
        <v>7.0308844174075809</v>
      </c>
      <c r="O36" s="7">
        <f t="shared" si="13"/>
        <v>968</v>
      </c>
      <c r="P36" s="9">
        <f t="shared" si="14"/>
        <v>106.49064906490648</v>
      </c>
      <c r="Q36" s="9">
        <f t="shared" si="6"/>
        <v>11.324286382779597</v>
      </c>
      <c r="R36" s="7">
        <v>8548</v>
      </c>
      <c r="S36" s="9">
        <f t="shared" si="15"/>
        <v>104.00292006326804</v>
      </c>
      <c r="T36" s="9">
        <f t="shared" si="2"/>
        <v>100</v>
      </c>
      <c r="U36" s="11">
        <v>304</v>
      </c>
      <c r="V36" s="11">
        <f t="shared" si="16"/>
        <v>360</v>
      </c>
      <c r="W36" s="11">
        <v>664</v>
      </c>
      <c r="X36" s="9">
        <f t="shared" si="17"/>
        <v>99.104477611940297</v>
      </c>
      <c r="Y36" s="10">
        <v>7884</v>
      </c>
      <c r="Z36" s="9">
        <f t="shared" si="8"/>
        <v>104.43767386408796</v>
      </c>
      <c r="AA36" s="10">
        <v>268</v>
      </c>
      <c r="AB36" s="9">
        <f t="shared" si="19"/>
        <v>97.454545454545453</v>
      </c>
      <c r="AC36" s="10">
        <v>428</v>
      </c>
      <c r="AD36" s="9">
        <f t="shared" si="18"/>
        <v>104.39024390243902</v>
      </c>
      <c r="AE36" s="10">
        <v>8580</v>
      </c>
      <c r="AF36" s="12">
        <f t="shared" si="9"/>
        <v>104.20208889968423</v>
      </c>
      <c r="AG36" s="6"/>
    </row>
    <row r="37" spans="1:33" ht="12" hidden="1" customHeight="1">
      <c r="A37" s="6"/>
      <c r="B37" s="39" t="s">
        <v>64</v>
      </c>
      <c r="C37" s="40">
        <v>53</v>
      </c>
      <c r="D37" s="7">
        <v>2411</v>
      </c>
      <c r="E37" s="9">
        <f t="shared" si="10"/>
        <v>100.50020842017506</v>
      </c>
      <c r="F37" s="9">
        <f t="shared" si="11"/>
        <v>28.28816144550041</v>
      </c>
      <c r="G37" s="7">
        <v>2969</v>
      </c>
      <c r="H37" s="7">
        <v>1505</v>
      </c>
      <c r="I37" s="7">
        <v>4474</v>
      </c>
      <c r="J37" s="9">
        <f t="shared" si="3"/>
        <v>97.685589519650648</v>
      </c>
      <c r="K37" s="9">
        <f t="shared" si="12"/>
        <v>52.493253549219752</v>
      </c>
      <c r="L37" s="7">
        <v>616</v>
      </c>
      <c r="M37" s="9">
        <f t="shared" si="4"/>
        <v>102.49584026622296</v>
      </c>
      <c r="N37" s="9">
        <f t="shared" si="5"/>
        <v>7.2275020532676288</v>
      </c>
      <c r="O37" s="7">
        <f t="shared" si="13"/>
        <v>1022</v>
      </c>
      <c r="P37" s="9">
        <f t="shared" si="14"/>
        <v>105.57851239669422</v>
      </c>
      <c r="Q37" s="9">
        <f t="shared" si="6"/>
        <v>11.991082952012203</v>
      </c>
      <c r="R37" s="7">
        <v>8523</v>
      </c>
      <c r="S37" s="9">
        <f t="shared" si="15"/>
        <v>99.707533926064571</v>
      </c>
      <c r="T37" s="9">
        <f t="shared" si="2"/>
        <v>100</v>
      </c>
      <c r="U37" s="11">
        <v>341</v>
      </c>
      <c r="V37" s="11">
        <f t="shared" si="16"/>
        <v>370</v>
      </c>
      <c r="W37" s="11">
        <v>711</v>
      </c>
      <c r="X37" s="9">
        <f t="shared" si="17"/>
        <v>107.07831325301204</v>
      </c>
      <c r="Y37" s="10">
        <v>7812</v>
      </c>
      <c r="Z37" s="9">
        <f t="shared" si="8"/>
        <v>99.086757990867582</v>
      </c>
      <c r="AA37" s="10">
        <v>274</v>
      </c>
      <c r="AB37" s="9">
        <f t="shared" si="19"/>
        <v>102.23880597014924</v>
      </c>
      <c r="AC37" s="10">
        <v>449</v>
      </c>
      <c r="AD37" s="9">
        <f t="shared" si="18"/>
        <v>104.90654205607477</v>
      </c>
      <c r="AE37" s="10">
        <v>8535</v>
      </c>
      <c r="AF37" s="12">
        <f t="shared" si="9"/>
        <v>99.47552447552448</v>
      </c>
      <c r="AG37" s="6"/>
    </row>
    <row r="38" spans="1:33" ht="12" hidden="1" customHeight="1">
      <c r="A38" s="6"/>
      <c r="B38" s="39" t="s">
        <v>65</v>
      </c>
      <c r="C38" s="40">
        <v>54</v>
      </c>
      <c r="D38" s="7">
        <v>2428</v>
      </c>
      <c r="E38" s="9">
        <f t="shared" si="10"/>
        <v>100.70510161758605</v>
      </c>
      <c r="F38" s="9">
        <f t="shared" si="11"/>
        <v>28.873825662980142</v>
      </c>
      <c r="G38" s="7">
        <v>2717</v>
      </c>
      <c r="H38" s="7">
        <v>1552</v>
      </c>
      <c r="I38" s="7">
        <v>4269</v>
      </c>
      <c r="J38" s="9">
        <f t="shared" si="3"/>
        <v>95.417970496200269</v>
      </c>
      <c r="K38" s="9">
        <f t="shared" si="12"/>
        <v>50.767035319300746</v>
      </c>
      <c r="L38" s="7">
        <v>630</v>
      </c>
      <c r="M38" s="9">
        <f t="shared" si="4"/>
        <v>102.27272727272727</v>
      </c>
      <c r="N38" s="9">
        <f t="shared" si="5"/>
        <v>7.4919728861933637</v>
      </c>
      <c r="O38" s="7">
        <f t="shared" si="13"/>
        <v>1082</v>
      </c>
      <c r="P38" s="9">
        <f t="shared" si="14"/>
        <v>105.87084148727985</v>
      </c>
      <c r="Q38" s="9">
        <f t="shared" si="6"/>
        <v>12.867166131525746</v>
      </c>
      <c r="R38" s="7">
        <v>8409</v>
      </c>
      <c r="S38" s="9">
        <f t="shared" si="15"/>
        <v>98.662442801830338</v>
      </c>
      <c r="T38" s="9">
        <f t="shared" si="2"/>
        <v>100</v>
      </c>
      <c r="U38" s="11">
        <v>615</v>
      </c>
      <c r="V38" s="11">
        <f t="shared" si="16"/>
        <v>374</v>
      </c>
      <c r="W38" s="11">
        <v>989</v>
      </c>
      <c r="X38" s="9">
        <f t="shared" si="17"/>
        <v>139.0998593530239</v>
      </c>
      <c r="Y38" s="10">
        <v>7420</v>
      </c>
      <c r="Z38" s="9">
        <f t="shared" si="8"/>
        <v>94.982078853046588</v>
      </c>
      <c r="AA38" s="10">
        <v>299</v>
      </c>
      <c r="AB38" s="9">
        <f t="shared" si="19"/>
        <v>109.12408759124088</v>
      </c>
      <c r="AC38" s="10">
        <v>461</v>
      </c>
      <c r="AD38" s="9">
        <f t="shared" si="18"/>
        <v>102.67260579064587</v>
      </c>
      <c r="AE38" s="10">
        <v>8180</v>
      </c>
      <c r="AF38" s="12">
        <f t="shared" si="9"/>
        <v>95.840656121851197</v>
      </c>
      <c r="AG38" s="6"/>
    </row>
    <row r="39" spans="1:33" ht="12" hidden="1" customHeight="1">
      <c r="A39" s="6"/>
      <c r="B39" s="43" t="s">
        <v>66</v>
      </c>
      <c r="C39" s="44">
        <v>55</v>
      </c>
      <c r="D39" s="8">
        <v>2496</v>
      </c>
      <c r="E39" s="15">
        <f t="shared" si="10"/>
        <v>102.80065897858319</v>
      </c>
      <c r="F39" s="15">
        <f t="shared" si="11"/>
        <v>27.916340454087912</v>
      </c>
      <c r="G39" s="8">
        <v>2966</v>
      </c>
      <c r="H39" s="8">
        <v>1685</v>
      </c>
      <c r="I39" s="8">
        <v>4651</v>
      </c>
      <c r="J39" s="15">
        <f t="shared" si="3"/>
        <v>108.94823143593348</v>
      </c>
      <c r="K39" s="15">
        <f t="shared" si="12"/>
        <v>52.018789844536407</v>
      </c>
      <c r="L39" s="8">
        <v>631</v>
      </c>
      <c r="M39" s="15">
        <f t="shared" si="4"/>
        <v>100.15873015873015</v>
      </c>
      <c r="N39" s="15">
        <f t="shared" si="5"/>
        <v>7.0573761324236663</v>
      </c>
      <c r="O39" s="8">
        <f t="shared" si="13"/>
        <v>1163</v>
      </c>
      <c r="P39" s="15">
        <f t="shared" si="14"/>
        <v>107.48613678373383</v>
      </c>
      <c r="Q39" s="15">
        <f t="shared" si="6"/>
        <v>13.00749356895202</v>
      </c>
      <c r="R39" s="8">
        <v>8941</v>
      </c>
      <c r="S39" s="15">
        <f t="shared" si="15"/>
        <v>106.3265548816744</v>
      </c>
      <c r="T39" s="15">
        <f t="shared" si="2"/>
        <v>100</v>
      </c>
      <c r="U39" s="17">
        <v>1016</v>
      </c>
      <c r="V39" s="17">
        <f t="shared" si="16"/>
        <v>380</v>
      </c>
      <c r="W39" s="11">
        <v>1396</v>
      </c>
      <c r="X39" s="9">
        <f t="shared" si="17"/>
        <v>141.15267947421637</v>
      </c>
      <c r="Y39" s="10">
        <v>7545</v>
      </c>
      <c r="Z39" s="9">
        <f t="shared" si="8"/>
        <v>101.68463611859839</v>
      </c>
      <c r="AA39" s="10">
        <v>329</v>
      </c>
      <c r="AB39" s="9">
        <f t="shared" si="19"/>
        <v>110.0334448160535</v>
      </c>
      <c r="AC39" s="10">
        <v>507</v>
      </c>
      <c r="AD39" s="9">
        <f t="shared" si="18"/>
        <v>109.97830802603036</v>
      </c>
      <c r="AE39" s="10">
        <v>8381</v>
      </c>
      <c r="AF39" s="18">
        <f t="shared" si="9"/>
        <v>102.45721271393644</v>
      </c>
      <c r="AG39" s="6"/>
    </row>
    <row r="40" spans="1:33" ht="12" hidden="1" customHeight="1">
      <c r="A40" s="6"/>
      <c r="B40" s="39" t="s">
        <v>67</v>
      </c>
      <c r="C40" s="40">
        <v>56</v>
      </c>
      <c r="D40" s="7">
        <v>2584</v>
      </c>
      <c r="E40" s="19">
        <f t="shared" si="10"/>
        <v>103.52564102564104</v>
      </c>
      <c r="F40" s="19">
        <f t="shared" si="11"/>
        <v>27.341022114062003</v>
      </c>
      <c r="G40" s="14">
        <v>3267</v>
      </c>
      <c r="H40" s="14">
        <v>1752</v>
      </c>
      <c r="I40" s="14">
        <v>5019</v>
      </c>
      <c r="J40" s="19">
        <f t="shared" si="3"/>
        <v>107.91227692969254</v>
      </c>
      <c r="K40" s="19">
        <f t="shared" si="12"/>
        <v>53.105491482382817</v>
      </c>
      <c r="L40" s="14">
        <v>664</v>
      </c>
      <c r="M40" s="19">
        <f t="shared" si="4"/>
        <v>105.229793977813</v>
      </c>
      <c r="N40" s="19">
        <f t="shared" si="5"/>
        <v>7.0257115649137658</v>
      </c>
      <c r="O40" s="14">
        <f t="shared" si="13"/>
        <v>1184</v>
      </c>
      <c r="P40" s="19">
        <f t="shared" si="14"/>
        <v>101.80567497850387</v>
      </c>
      <c r="Q40" s="19">
        <f t="shared" si="6"/>
        <v>12.527774838641415</v>
      </c>
      <c r="R40" s="14">
        <v>9451</v>
      </c>
      <c r="S40" s="19">
        <f t="shared" si="15"/>
        <v>105.70405994855162</v>
      </c>
      <c r="T40" s="19">
        <f>R40/R40*100</f>
        <v>100</v>
      </c>
      <c r="U40" s="20">
        <v>734</v>
      </c>
      <c r="V40" s="20">
        <f t="shared" si="16"/>
        <v>389</v>
      </c>
      <c r="W40" s="20">
        <v>1123</v>
      </c>
      <c r="X40" s="19">
        <f t="shared" si="17"/>
        <v>80.44412607449857</v>
      </c>
      <c r="Y40" s="14">
        <v>8328</v>
      </c>
      <c r="Z40" s="19">
        <f t="shared" si="8"/>
        <v>110.37773359840955</v>
      </c>
      <c r="AA40" s="14">
        <v>334</v>
      </c>
      <c r="AB40" s="19">
        <f t="shared" si="19"/>
        <v>101.51975683890578</v>
      </c>
      <c r="AC40" s="13">
        <v>515</v>
      </c>
      <c r="AD40" s="19">
        <f t="shared" si="18"/>
        <v>101.57790927021696</v>
      </c>
      <c r="AE40" s="14">
        <v>9177</v>
      </c>
      <c r="AF40" s="21">
        <f t="shared" si="9"/>
        <v>109.49767330867439</v>
      </c>
      <c r="AG40" s="6"/>
    </row>
    <row r="41" spans="1:33" ht="12" hidden="1" customHeight="1">
      <c r="A41" s="6"/>
      <c r="B41" s="39" t="s">
        <v>68</v>
      </c>
      <c r="C41" s="40">
        <v>57</v>
      </c>
      <c r="D41" s="7">
        <v>2609</v>
      </c>
      <c r="E41" s="9">
        <f t="shared" si="10"/>
        <v>100.96749226006192</v>
      </c>
      <c r="F41" s="9">
        <f t="shared" si="11"/>
        <v>27.302218501465049</v>
      </c>
      <c r="G41" s="7">
        <v>3288</v>
      </c>
      <c r="H41" s="7">
        <v>1838</v>
      </c>
      <c r="I41" s="7">
        <v>5126</v>
      </c>
      <c r="J41" s="9">
        <f t="shared" si="3"/>
        <v>102.13189878461846</v>
      </c>
      <c r="K41" s="9">
        <f t="shared" si="12"/>
        <v>53.641691084135623</v>
      </c>
      <c r="L41" s="7">
        <v>638</v>
      </c>
      <c r="M41" s="9">
        <f t="shared" si="4"/>
        <v>96.084337349397586</v>
      </c>
      <c r="N41" s="9">
        <f t="shared" si="5"/>
        <v>6.6764336542486395</v>
      </c>
      <c r="O41" s="7">
        <f t="shared" si="13"/>
        <v>1183</v>
      </c>
      <c r="P41" s="9">
        <f t="shared" si="14"/>
        <v>99.915540540540533</v>
      </c>
      <c r="Q41" s="9">
        <f t="shared" si="6"/>
        <v>12.379656760150691</v>
      </c>
      <c r="R41" s="7">
        <v>9556</v>
      </c>
      <c r="S41" s="9">
        <f t="shared" si="15"/>
        <v>101.11099354565654</v>
      </c>
      <c r="T41" s="9">
        <f t="shared" si="2"/>
        <v>100</v>
      </c>
      <c r="U41" s="11">
        <v>627</v>
      </c>
      <c r="V41" s="11">
        <f t="shared" si="16"/>
        <v>390</v>
      </c>
      <c r="W41" s="11">
        <v>1017</v>
      </c>
      <c r="X41" s="9">
        <f t="shared" si="17"/>
        <v>90.560997328584151</v>
      </c>
      <c r="Y41" s="7">
        <v>8539</v>
      </c>
      <c r="Z41" s="9">
        <f t="shared" si="8"/>
        <v>102.53362151777137</v>
      </c>
      <c r="AA41" s="7">
        <v>340</v>
      </c>
      <c r="AB41" s="9">
        <f t="shared" si="19"/>
        <v>101.79640718562875</v>
      </c>
      <c r="AC41" s="10">
        <v>500</v>
      </c>
      <c r="AD41" s="9">
        <f t="shared" si="18"/>
        <v>97.087378640776706</v>
      </c>
      <c r="AE41" s="7">
        <v>9379</v>
      </c>
      <c r="AF41" s="12">
        <f t="shared" si="9"/>
        <v>102.20115506156695</v>
      </c>
      <c r="AG41" s="6"/>
    </row>
    <row r="42" spans="1:33" ht="12" hidden="1" customHeight="1">
      <c r="A42" s="6"/>
      <c r="B42" s="39" t="s">
        <v>69</v>
      </c>
      <c r="C42" s="40">
        <v>58</v>
      </c>
      <c r="D42" s="7">
        <v>2512</v>
      </c>
      <c r="E42" s="9">
        <f t="shared" si="10"/>
        <v>96.282100421617471</v>
      </c>
      <c r="F42" s="9">
        <f t="shared" si="11"/>
        <v>27.248074628484652</v>
      </c>
      <c r="G42" s="7">
        <v>3154</v>
      </c>
      <c r="H42" s="7">
        <v>1795</v>
      </c>
      <c r="I42" s="7">
        <v>4949</v>
      </c>
      <c r="J42" s="9">
        <f t="shared" si="3"/>
        <v>96.547015216543102</v>
      </c>
      <c r="K42" s="9">
        <f t="shared" si="12"/>
        <v>53.682611996962791</v>
      </c>
      <c r="L42" s="7">
        <v>617</v>
      </c>
      <c r="M42" s="9">
        <f t="shared" si="4"/>
        <v>96.708463949843264</v>
      </c>
      <c r="N42" s="9">
        <f t="shared" si="5"/>
        <v>6.6926998589868756</v>
      </c>
      <c r="O42" s="7">
        <f t="shared" si="13"/>
        <v>1141</v>
      </c>
      <c r="P42" s="9">
        <f t="shared" si="14"/>
        <v>96.449704142011839</v>
      </c>
      <c r="Q42" s="9">
        <f t="shared" si="6"/>
        <v>12.37661351556568</v>
      </c>
      <c r="R42" s="7">
        <v>9219</v>
      </c>
      <c r="S42" s="9">
        <f t="shared" si="15"/>
        <v>96.473419840937638</v>
      </c>
      <c r="T42" s="9">
        <f t="shared" si="2"/>
        <v>100</v>
      </c>
      <c r="U42" s="11">
        <v>595</v>
      </c>
      <c r="V42" s="11">
        <f t="shared" si="16"/>
        <v>376</v>
      </c>
      <c r="W42" s="11">
        <v>971</v>
      </c>
      <c r="X42" s="9">
        <f t="shared" si="17"/>
        <v>95.476892822025562</v>
      </c>
      <c r="Y42" s="7">
        <v>8248</v>
      </c>
      <c r="Z42" s="9">
        <f t="shared" si="8"/>
        <v>96.592106804075414</v>
      </c>
      <c r="AA42" s="7">
        <v>331</v>
      </c>
      <c r="AB42" s="9">
        <f t="shared" si="19"/>
        <v>97.35294117647058</v>
      </c>
      <c r="AC42" s="10">
        <v>470</v>
      </c>
      <c r="AD42" s="9">
        <f t="shared" si="18"/>
        <v>94</v>
      </c>
      <c r="AE42" s="7">
        <v>9049</v>
      </c>
      <c r="AF42" s="12">
        <f t="shared" si="9"/>
        <v>96.481501226143507</v>
      </c>
      <c r="AG42" s="6"/>
    </row>
    <row r="43" spans="1:33" ht="12" hidden="1" customHeight="1">
      <c r="A43" s="6"/>
      <c r="B43" s="39" t="s">
        <v>70</v>
      </c>
      <c r="C43" s="40">
        <v>59</v>
      </c>
      <c r="D43" s="7">
        <v>2433</v>
      </c>
      <c r="E43" s="9">
        <f t="shared" si="10"/>
        <v>96.855095541401269</v>
      </c>
      <c r="F43" s="9">
        <f t="shared" si="11"/>
        <v>26.575641725832877</v>
      </c>
      <c r="G43" s="7">
        <v>3213</v>
      </c>
      <c r="H43" s="7">
        <v>1769</v>
      </c>
      <c r="I43" s="7">
        <v>4982</v>
      </c>
      <c r="J43" s="9">
        <f t="shared" si="3"/>
        <v>100.66680137401495</v>
      </c>
      <c r="K43" s="9">
        <f t="shared" si="12"/>
        <v>54.418350628072091</v>
      </c>
      <c r="L43" s="7">
        <v>615</v>
      </c>
      <c r="M43" s="9">
        <f t="shared" si="4"/>
        <v>99.67585089141005</v>
      </c>
      <c r="N43" s="9">
        <f t="shared" si="5"/>
        <v>6.7176406335335876</v>
      </c>
      <c r="O43" s="7">
        <f t="shared" si="13"/>
        <v>1125</v>
      </c>
      <c r="P43" s="9">
        <f t="shared" si="14"/>
        <v>98.597721297107796</v>
      </c>
      <c r="Q43" s="9">
        <f t="shared" si="6"/>
        <v>12.288367012561443</v>
      </c>
      <c r="R43" s="7">
        <v>9155</v>
      </c>
      <c r="S43" s="9">
        <f t="shared" si="15"/>
        <v>99.305781538127775</v>
      </c>
      <c r="T43" s="9">
        <f t="shared" si="2"/>
        <v>100</v>
      </c>
      <c r="U43" s="11">
        <v>543</v>
      </c>
      <c r="V43" s="11">
        <f t="shared" si="16"/>
        <v>373</v>
      </c>
      <c r="W43" s="11">
        <v>916</v>
      </c>
      <c r="X43" s="9">
        <f t="shared" si="17"/>
        <v>94.335736354273948</v>
      </c>
      <c r="Y43" s="7">
        <v>8239</v>
      </c>
      <c r="Z43" s="9">
        <f t="shared" si="8"/>
        <v>99.890882638215331</v>
      </c>
      <c r="AA43" s="7">
        <v>333</v>
      </c>
      <c r="AB43" s="9">
        <f t="shared" si="19"/>
        <v>100.60422960725074</v>
      </c>
      <c r="AC43" s="10">
        <v>451</v>
      </c>
      <c r="AD43" s="9">
        <f t="shared" si="18"/>
        <v>95.957446808510639</v>
      </c>
      <c r="AE43" s="7">
        <v>9023</v>
      </c>
      <c r="AF43" s="12">
        <f t="shared" si="9"/>
        <v>99.712675433749581</v>
      </c>
      <c r="AG43" s="6"/>
    </row>
    <row r="44" spans="1:33" ht="12" hidden="1" customHeight="1">
      <c r="A44" s="6"/>
      <c r="B44" s="39" t="s">
        <v>71</v>
      </c>
      <c r="C44" s="40">
        <v>60</v>
      </c>
      <c r="D44" s="7">
        <v>2360</v>
      </c>
      <c r="E44" s="15">
        <f t="shared" si="10"/>
        <v>96.999588984792439</v>
      </c>
      <c r="F44" s="15">
        <f t="shared" si="11"/>
        <v>26.516853932584272</v>
      </c>
      <c r="G44" s="8">
        <v>3057</v>
      </c>
      <c r="H44" s="8">
        <v>1746</v>
      </c>
      <c r="I44" s="8">
        <v>4803</v>
      </c>
      <c r="J44" s="15">
        <f t="shared" si="3"/>
        <v>96.407065435568043</v>
      </c>
      <c r="K44" s="15">
        <f t="shared" si="12"/>
        <v>53.966292134831463</v>
      </c>
      <c r="L44" s="8">
        <v>619</v>
      </c>
      <c r="M44" s="15">
        <f t="shared" si="4"/>
        <v>100.65040650406505</v>
      </c>
      <c r="N44" s="15">
        <f t="shared" si="5"/>
        <v>6.9550561797752808</v>
      </c>
      <c r="O44" s="8">
        <f t="shared" si="13"/>
        <v>1118</v>
      </c>
      <c r="P44" s="15">
        <f t="shared" si="14"/>
        <v>99.37777777777778</v>
      </c>
      <c r="Q44" s="15">
        <f t="shared" si="6"/>
        <v>12.561797752808989</v>
      </c>
      <c r="R44" s="8">
        <v>8900</v>
      </c>
      <c r="S44" s="15">
        <f t="shared" si="15"/>
        <v>97.21463681048607</v>
      </c>
      <c r="T44" s="15">
        <f t="shared" si="2"/>
        <v>100</v>
      </c>
      <c r="U44" s="17">
        <v>551</v>
      </c>
      <c r="V44" s="17">
        <f t="shared" si="16"/>
        <v>354</v>
      </c>
      <c r="W44" s="17">
        <v>905</v>
      </c>
      <c r="X44" s="15">
        <f t="shared" si="17"/>
        <v>98.799126637554593</v>
      </c>
      <c r="Y44" s="8">
        <v>7995</v>
      </c>
      <c r="Z44" s="15">
        <f t="shared" si="8"/>
        <v>97.038475543148436</v>
      </c>
      <c r="AA44" s="8">
        <v>326</v>
      </c>
      <c r="AB44" s="15">
        <f t="shared" si="19"/>
        <v>97.897897897897906</v>
      </c>
      <c r="AC44" s="16">
        <v>440</v>
      </c>
      <c r="AD44" s="15">
        <f t="shared" si="18"/>
        <v>97.560975609756099</v>
      </c>
      <c r="AE44" s="8">
        <v>8761</v>
      </c>
      <c r="AF44" s="18">
        <f t="shared" si="9"/>
        <v>97.096309431452951</v>
      </c>
      <c r="AG44" s="6"/>
    </row>
    <row r="45" spans="1:33" ht="12" hidden="1" customHeight="1">
      <c r="A45" s="6"/>
      <c r="B45" s="41" t="s">
        <v>72</v>
      </c>
      <c r="C45" s="42">
        <v>61</v>
      </c>
      <c r="D45" s="14">
        <v>2264</v>
      </c>
      <c r="E45" s="19">
        <f t="shared" si="10"/>
        <v>95.932203389830505</v>
      </c>
      <c r="F45" s="19">
        <f t="shared" si="11"/>
        <v>27.201730145380271</v>
      </c>
      <c r="G45" s="14">
        <v>2732</v>
      </c>
      <c r="H45" s="14">
        <v>1654</v>
      </c>
      <c r="I45" s="14">
        <v>4386</v>
      </c>
      <c r="J45" s="19">
        <f t="shared" si="3"/>
        <v>91.317926296064954</v>
      </c>
      <c r="K45" s="19">
        <f t="shared" si="12"/>
        <v>52.697344707437225</v>
      </c>
      <c r="L45" s="14">
        <v>580</v>
      </c>
      <c r="M45" s="19">
        <f t="shared" si="4"/>
        <v>93.699515347334412</v>
      </c>
      <c r="N45" s="19">
        <f t="shared" si="5"/>
        <v>6.968641114982578</v>
      </c>
      <c r="O45" s="14">
        <f t="shared" si="13"/>
        <v>1093</v>
      </c>
      <c r="P45" s="19">
        <f t="shared" si="14"/>
        <v>97.763864042933818</v>
      </c>
      <c r="Q45" s="19">
        <f t="shared" si="6"/>
        <v>13.132284032199928</v>
      </c>
      <c r="R45" s="14">
        <v>8323</v>
      </c>
      <c r="S45" s="19">
        <f t="shared" si="15"/>
        <v>93.516853932584269</v>
      </c>
      <c r="T45" s="19">
        <f>R45/R45*100</f>
        <v>100</v>
      </c>
      <c r="U45" s="20">
        <v>616</v>
      </c>
      <c r="V45" s="20">
        <f t="shared" si="16"/>
        <v>335</v>
      </c>
      <c r="W45" s="11">
        <v>951</v>
      </c>
      <c r="X45" s="9">
        <f t="shared" si="17"/>
        <v>105.0828729281768</v>
      </c>
      <c r="Y45" s="10">
        <v>7372</v>
      </c>
      <c r="Z45" s="9">
        <f t="shared" si="8"/>
        <v>92.207629768605386</v>
      </c>
      <c r="AA45" s="10">
        <v>310</v>
      </c>
      <c r="AB45" s="9">
        <f t="shared" si="19"/>
        <v>95.092024539877301</v>
      </c>
      <c r="AC45" s="10">
        <v>415</v>
      </c>
      <c r="AD45" s="9">
        <f t="shared" si="18"/>
        <v>94.318181818181827</v>
      </c>
      <c r="AE45" s="10">
        <v>8097</v>
      </c>
      <c r="AF45" s="21">
        <f t="shared" si="9"/>
        <v>92.420956511813728</v>
      </c>
      <c r="AG45" s="6"/>
    </row>
    <row r="46" spans="1:33" ht="12" hidden="1" customHeight="1">
      <c r="A46" s="6"/>
      <c r="B46" s="39" t="s">
        <v>73</v>
      </c>
      <c r="C46" s="40">
        <v>62</v>
      </c>
      <c r="D46" s="7">
        <v>2356</v>
      </c>
      <c r="E46" s="9">
        <f t="shared" si="10"/>
        <v>104.06360424028269</v>
      </c>
      <c r="F46" s="9">
        <f t="shared" si="11"/>
        <v>27.513721826462689</v>
      </c>
      <c r="G46" s="7">
        <v>2562</v>
      </c>
      <c r="H46" s="7">
        <v>1843</v>
      </c>
      <c r="I46" s="7">
        <v>4405</v>
      </c>
      <c r="J46" s="9">
        <f t="shared" si="3"/>
        <v>100.43319653442772</v>
      </c>
      <c r="K46" s="9">
        <f t="shared" si="12"/>
        <v>51.4422515473549</v>
      </c>
      <c r="L46" s="7">
        <v>600</v>
      </c>
      <c r="M46" s="9">
        <f t="shared" si="4"/>
        <v>103.44827586206897</v>
      </c>
      <c r="N46" s="9">
        <f t="shared" si="5"/>
        <v>7.0068901086067958</v>
      </c>
      <c r="O46" s="7">
        <f t="shared" si="13"/>
        <v>1202</v>
      </c>
      <c r="P46" s="9">
        <f t="shared" si="14"/>
        <v>109.97255260750229</v>
      </c>
      <c r="Q46" s="9">
        <f t="shared" si="6"/>
        <v>14.037136517575616</v>
      </c>
      <c r="R46" s="7">
        <v>8563</v>
      </c>
      <c r="S46" s="9">
        <f t="shared" si="15"/>
        <v>102.8835756337859</v>
      </c>
      <c r="T46" s="9">
        <f t="shared" si="2"/>
        <v>100</v>
      </c>
      <c r="U46" s="11">
        <v>310</v>
      </c>
      <c r="V46" s="11">
        <f t="shared" si="16"/>
        <v>1086</v>
      </c>
      <c r="W46" s="11">
        <v>1396</v>
      </c>
      <c r="X46" s="9">
        <f t="shared" si="17"/>
        <v>146.79284963196636</v>
      </c>
      <c r="Y46" s="10">
        <v>7167</v>
      </c>
      <c r="Z46" s="9">
        <f t="shared" si="8"/>
        <v>97.219207813347808</v>
      </c>
      <c r="AA46" s="10">
        <v>349</v>
      </c>
      <c r="AB46" s="9">
        <f t="shared" si="19"/>
        <v>112.58064516129032</v>
      </c>
      <c r="AC46" s="10">
        <v>459</v>
      </c>
      <c r="AD46" s="9">
        <f t="shared" si="18"/>
        <v>110.60240963855421</v>
      </c>
      <c r="AE46" s="10">
        <v>7975</v>
      </c>
      <c r="AF46" s="12">
        <f t="shared" si="9"/>
        <v>98.493269112016804</v>
      </c>
      <c r="AG46" s="6"/>
    </row>
    <row r="47" spans="1:33" ht="12" hidden="1" customHeight="1">
      <c r="A47" s="6"/>
      <c r="B47" s="39" t="s">
        <v>74</v>
      </c>
      <c r="C47" s="40">
        <v>63</v>
      </c>
      <c r="D47" s="7">
        <v>2285</v>
      </c>
      <c r="E47" s="9">
        <f t="shared" si="10"/>
        <v>96.986417657045848</v>
      </c>
      <c r="F47" s="9">
        <f t="shared" si="11"/>
        <v>27.73394829469596</v>
      </c>
      <c r="G47" s="7">
        <v>2438</v>
      </c>
      <c r="H47" s="7">
        <v>1745</v>
      </c>
      <c r="I47" s="7">
        <v>4183</v>
      </c>
      <c r="J47" s="9">
        <f t="shared" si="3"/>
        <v>94.960272417707145</v>
      </c>
      <c r="K47" s="9">
        <f t="shared" si="12"/>
        <v>50.770724602500309</v>
      </c>
      <c r="L47" s="7">
        <v>578</v>
      </c>
      <c r="M47" s="9">
        <f t="shared" si="4"/>
        <v>96.333333333333343</v>
      </c>
      <c r="N47" s="9">
        <f t="shared" si="5"/>
        <v>7.0154144920500068</v>
      </c>
      <c r="O47" s="7">
        <f t="shared" si="13"/>
        <v>1193</v>
      </c>
      <c r="P47" s="9">
        <f t="shared" si="14"/>
        <v>99.25124792013311</v>
      </c>
      <c r="Q47" s="9">
        <f t="shared" si="6"/>
        <v>14.479912610753731</v>
      </c>
      <c r="R47" s="7">
        <v>8239</v>
      </c>
      <c r="S47" s="9">
        <f t="shared" si="15"/>
        <v>96.216279341352333</v>
      </c>
      <c r="T47" s="9">
        <f t="shared" si="2"/>
        <v>100</v>
      </c>
      <c r="U47" s="11">
        <v>349</v>
      </c>
      <c r="V47" s="11">
        <f t="shared" si="16"/>
        <v>1302</v>
      </c>
      <c r="W47" s="11">
        <v>1651</v>
      </c>
      <c r="X47" s="9">
        <f t="shared" si="17"/>
        <v>118.26647564469914</v>
      </c>
      <c r="Y47" s="10">
        <v>6588</v>
      </c>
      <c r="Z47" s="9">
        <f t="shared" si="8"/>
        <v>91.921305985768115</v>
      </c>
      <c r="AA47" s="10">
        <v>336</v>
      </c>
      <c r="AB47" s="9">
        <f t="shared" si="19"/>
        <v>96.275071633237815</v>
      </c>
      <c r="AC47" s="10">
        <v>443</v>
      </c>
      <c r="AD47" s="9">
        <f t="shared" si="18"/>
        <v>96.514161220043576</v>
      </c>
      <c r="AE47" s="10">
        <v>7367</v>
      </c>
      <c r="AF47" s="12">
        <f t="shared" si="9"/>
        <v>92.376175548589345</v>
      </c>
      <c r="AG47" s="6"/>
    </row>
    <row r="48" spans="1:33" ht="12" hidden="1" customHeight="1">
      <c r="A48" s="6"/>
      <c r="B48" s="39" t="s">
        <v>75</v>
      </c>
      <c r="C48" s="45" t="s">
        <v>76</v>
      </c>
      <c r="D48" s="7">
        <v>2219</v>
      </c>
      <c r="E48" s="9">
        <f t="shared" si="10"/>
        <v>97.111597374179425</v>
      </c>
      <c r="F48" s="9">
        <f t="shared" si="11"/>
        <v>27.606369743717341</v>
      </c>
      <c r="G48" s="7">
        <v>2549</v>
      </c>
      <c r="H48" s="7">
        <v>1565</v>
      </c>
      <c r="I48" s="7">
        <v>4114</v>
      </c>
      <c r="J48" s="9">
        <f t="shared" si="3"/>
        <v>98.35046617260339</v>
      </c>
      <c r="K48" s="9">
        <f t="shared" si="12"/>
        <v>51.181886041303805</v>
      </c>
      <c r="L48" s="7">
        <v>564</v>
      </c>
      <c r="M48" s="9">
        <f t="shared" si="4"/>
        <v>97.577854671280278</v>
      </c>
      <c r="N48" s="9">
        <f t="shared" si="5"/>
        <v>7.0166708136352325</v>
      </c>
      <c r="O48" s="7">
        <f t="shared" si="13"/>
        <v>1141</v>
      </c>
      <c r="P48" s="9">
        <f t="shared" si="14"/>
        <v>95.641240569991609</v>
      </c>
      <c r="Q48" s="9">
        <f t="shared" si="6"/>
        <v>14.195073401343619</v>
      </c>
      <c r="R48" s="7">
        <v>8038</v>
      </c>
      <c r="S48" s="9">
        <f t="shared" si="15"/>
        <v>97.560383541691948</v>
      </c>
      <c r="T48" s="9">
        <f t="shared" si="2"/>
        <v>100</v>
      </c>
      <c r="U48" s="11">
        <v>1389</v>
      </c>
      <c r="V48" s="11">
        <f t="shared" si="16"/>
        <v>322</v>
      </c>
      <c r="W48" s="11">
        <v>1711</v>
      </c>
      <c r="X48" s="9">
        <f t="shared" si="17"/>
        <v>103.63416111447607</v>
      </c>
      <c r="Y48" s="10">
        <v>6327</v>
      </c>
      <c r="Z48" s="9">
        <f t="shared" si="8"/>
        <v>96.038251366120221</v>
      </c>
      <c r="AA48" s="10">
        <v>317</v>
      </c>
      <c r="AB48" s="9">
        <f t="shared" si="19"/>
        <v>94.345238095238088</v>
      </c>
      <c r="AC48" s="10">
        <v>422</v>
      </c>
      <c r="AD48" s="9">
        <f t="shared" si="18"/>
        <v>95.259593679458249</v>
      </c>
      <c r="AE48" s="10">
        <v>7066</v>
      </c>
      <c r="AF48" s="12">
        <f t="shared" si="9"/>
        <v>95.914212026605128</v>
      </c>
      <c r="AG48" s="6"/>
    </row>
    <row r="49" spans="1:33" ht="12" hidden="1" customHeight="1">
      <c r="A49" s="6"/>
      <c r="B49" s="43" t="s">
        <v>77</v>
      </c>
      <c r="C49" s="46" t="s">
        <v>78</v>
      </c>
      <c r="D49" s="8">
        <v>2161</v>
      </c>
      <c r="E49" s="15">
        <f t="shared" si="10"/>
        <v>97.386210004506538</v>
      </c>
      <c r="F49" s="15">
        <f t="shared" si="11"/>
        <v>26.985514485514482</v>
      </c>
      <c r="G49" s="8">
        <v>2653</v>
      </c>
      <c r="H49" s="8">
        <v>1526</v>
      </c>
      <c r="I49" s="8">
        <v>4179</v>
      </c>
      <c r="J49" s="15">
        <f t="shared" si="3"/>
        <v>101.57997083130772</v>
      </c>
      <c r="K49" s="15">
        <f t="shared" si="12"/>
        <v>52.185314685314687</v>
      </c>
      <c r="L49" s="8">
        <v>556</v>
      </c>
      <c r="M49" s="15">
        <f t="shared" si="4"/>
        <v>98.581560283687935</v>
      </c>
      <c r="N49" s="15">
        <f t="shared" si="5"/>
        <v>6.9430569430569422</v>
      </c>
      <c r="O49" s="8">
        <f t="shared" si="13"/>
        <v>1112</v>
      </c>
      <c r="P49" s="15">
        <f t="shared" si="14"/>
        <v>97.458369851007888</v>
      </c>
      <c r="Q49" s="15">
        <f t="shared" si="6"/>
        <v>13.886113886113884</v>
      </c>
      <c r="R49" s="8">
        <v>8008</v>
      </c>
      <c r="S49" s="15">
        <f t="shared" si="15"/>
        <v>99.626772829061963</v>
      </c>
      <c r="T49" s="15">
        <f t="shared" si="2"/>
        <v>100</v>
      </c>
      <c r="U49" s="17">
        <v>1431</v>
      </c>
      <c r="V49" s="17">
        <f t="shared" si="16"/>
        <v>318</v>
      </c>
      <c r="W49" s="17">
        <v>1749</v>
      </c>
      <c r="X49" s="9">
        <f t="shared" si="17"/>
        <v>102.2209234365868</v>
      </c>
      <c r="Y49" s="10">
        <v>6259</v>
      </c>
      <c r="Z49" s="9">
        <f t="shared" si="8"/>
        <v>98.925241030504182</v>
      </c>
      <c r="AA49" s="10">
        <v>306</v>
      </c>
      <c r="AB49" s="9">
        <f t="shared" si="19"/>
        <v>96.529968454258679</v>
      </c>
      <c r="AC49" s="10">
        <v>420</v>
      </c>
      <c r="AD49" s="9">
        <f t="shared" si="18"/>
        <v>99.526066350710892</v>
      </c>
      <c r="AE49" s="10">
        <v>6985</v>
      </c>
      <c r="AF49" s="18">
        <f t="shared" si="9"/>
        <v>98.853665440135856</v>
      </c>
      <c r="AG49" s="6"/>
    </row>
    <row r="50" spans="1:33" ht="12" hidden="1" customHeight="1">
      <c r="A50" s="6"/>
      <c r="B50" s="39" t="s">
        <v>79</v>
      </c>
      <c r="C50" s="45" t="s">
        <v>80</v>
      </c>
      <c r="D50" s="106">
        <v>2214</v>
      </c>
      <c r="E50" s="107">
        <f>D50/D49*100</f>
        <v>102.4525682554373</v>
      </c>
      <c r="F50" s="107">
        <f>D50/R50*100</f>
        <v>27.599102468212415</v>
      </c>
      <c r="G50" s="108">
        <v>2667</v>
      </c>
      <c r="H50" s="108">
        <v>1439</v>
      </c>
      <c r="I50" s="108">
        <v>4106</v>
      </c>
      <c r="J50" s="107">
        <f t="shared" si="3"/>
        <v>98.253170614979652</v>
      </c>
      <c r="K50" s="107">
        <f t="shared" si="12"/>
        <v>51.184243330840182</v>
      </c>
      <c r="L50" s="108">
        <v>592</v>
      </c>
      <c r="M50" s="107">
        <f t="shared" si="4"/>
        <v>106.4748201438849</v>
      </c>
      <c r="N50" s="107">
        <f t="shared" si="5"/>
        <v>7.3797058090251806</v>
      </c>
      <c r="O50" s="108">
        <f t="shared" si="13"/>
        <v>1110</v>
      </c>
      <c r="P50" s="107">
        <f t="shared" si="14"/>
        <v>99.82014388489209</v>
      </c>
      <c r="Q50" s="107">
        <f t="shared" si="6"/>
        <v>13.836948391922213</v>
      </c>
      <c r="R50" s="108">
        <v>8022</v>
      </c>
      <c r="S50" s="107">
        <f t="shared" si="15"/>
        <v>100.17482517482517</v>
      </c>
      <c r="T50" s="107">
        <f>R50/R50*100</f>
        <v>100</v>
      </c>
      <c r="U50" s="109">
        <v>788</v>
      </c>
      <c r="V50" s="109">
        <f t="shared" si="16"/>
        <v>302</v>
      </c>
      <c r="W50" s="109">
        <v>1090</v>
      </c>
      <c r="X50" s="107">
        <f t="shared" si="17"/>
        <v>62.321326472269867</v>
      </c>
      <c r="Y50" s="108">
        <v>6932</v>
      </c>
      <c r="Z50" s="107">
        <f t="shared" si="8"/>
        <v>110.75251637641796</v>
      </c>
      <c r="AA50" s="108">
        <v>294</v>
      </c>
      <c r="AB50" s="107">
        <f t="shared" si="19"/>
        <v>96.078431372549019</v>
      </c>
      <c r="AC50" s="110">
        <v>391</v>
      </c>
      <c r="AD50" s="107">
        <f t="shared" si="18"/>
        <v>93.095238095238102</v>
      </c>
      <c r="AE50" s="108">
        <v>7617</v>
      </c>
      <c r="AF50" s="111">
        <f t="shared" si="9"/>
        <v>109.04795991410165</v>
      </c>
      <c r="AG50" s="6"/>
    </row>
    <row r="51" spans="1:33" ht="12" hidden="1" customHeight="1">
      <c r="A51" s="6"/>
      <c r="B51" s="39" t="s">
        <v>81</v>
      </c>
      <c r="C51" s="45" t="s">
        <v>82</v>
      </c>
      <c r="D51" s="112">
        <v>2408</v>
      </c>
      <c r="E51" s="113">
        <f t="shared" ref="E51:E53" si="20">D51/D50*100</f>
        <v>108.76242095754291</v>
      </c>
      <c r="F51" s="113">
        <f>D51/R51*100</f>
        <v>29.695400172647673</v>
      </c>
      <c r="G51" s="112">
        <v>2589</v>
      </c>
      <c r="H51" s="112">
        <v>1115</v>
      </c>
      <c r="I51" s="112">
        <v>3704</v>
      </c>
      <c r="J51" s="113">
        <f t="shared" si="3"/>
        <v>90.20944958597174</v>
      </c>
      <c r="K51" s="113">
        <f>I51/R51*100</f>
        <v>45.677642126032801</v>
      </c>
      <c r="L51" s="112">
        <v>866</v>
      </c>
      <c r="M51" s="113">
        <f t="shared" si="4"/>
        <v>146.2837837837838</v>
      </c>
      <c r="N51" s="113">
        <f>L51/R51*100</f>
        <v>10.679491922555187</v>
      </c>
      <c r="O51" s="114">
        <f t="shared" si="13"/>
        <v>1131</v>
      </c>
      <c r="P51" s="113">
        <f t="shared" si="14"/>
        <v>101.8918918918919</v>
      </c>
      <c r="Q51" s="113">
        <f>O51/R51*100</f>
        <v>13.947465778764338</v>
      </c>
      <c r="R51" s="112">
        <v>8109</v>
      </c>
      <c r="S51" s="113">
        <f t="shared" si="15"/>
        <v>101.08451757666417</v>
      </c>
      <c r="T51" s="113">
        <f t="shared" si="2"/>
        <v>100</v>
      </c>
      <c r="U51" s="115">
        <v>468</v>
      </c>
      <c r="V51" s="115">
        <v>285</v>
      </c>
      <c r="W51" s="115">
        <v>753</v>
      </c>
      <c r="X51" s="113">
        <f t="shared" si="17"/>
        <v>69.082568807339456</v>
      </c>
      <c r="Y51" s="112">
        <f>R51-W51</f>
        <v>7356</v>
      </c>
      <c r="Z51" s="113">
        <f t="shared" si="8"/>
        <v>106.11656087709176</v>
      </c>
      <c r="AA51" s="112">
        <v>264</v>
      </c>
      <c r="AB51" s="113">
        <f t="shared" si="19"/>
        <v>89.795918367346943</v>
      </c>
      <c r="AC51" s="114">
        <v>379</v>
      </c>
      <c r="AD51" s="113">
        <f t="shared" si="18"/>
        <v>96.930946291560105</v>
      </c>
      <c r="AE51" s="112">
        <v>7999</v>
      </c>
      <c r="AF51" s="116">
        <f t="shared" si="9"/>
        <v>105.01509780753577</v>
      </c>
      <c r="AG51" s="6"/>
    </row>
    <row r="52" spans="1:33" ht="12" hidden="1" customHeight="1">
      <c r="A52" s="6"/>
      <c r="B52" s="39" t="s">
        <v>83</v>
      </c>
      <c r="C52" s="45" t="s">
        <v>84</v>
      </c>
      <c r="D52" s="112">
        <v>2302</v>
      </c>
      <c r="E52" s="113">
        <f t="shared" si="20"/>
        <v>95.598006644518279</v>
      </c>
      <c r="F52" s="113">
        <f>D52/R52*100</f>
        <v>29.061987122838023</v>
      </c>
      <c r="G52" s="112">
        <v>2449</v>
      </c>
      <c r="H52" s="112">
        <v>1045</v>
      </c>
      <c r="I52" s="112">
        <v>3494</v>
      </c>
      <c r="J52" s="113">
        <f t="shared" si="3"/>
        <v>94.330453563714897</v>
      </c>
      <c r="K52" s="113">
        <f>I52/R52*100</f>
        <v>44.110592096957454</v>
      </c>
      <c r="L52" s="112">
        <v>1006</v>
      </c>
      <c r="M52" s="113">
        <f t="shared" si="4"/>
        <v>116.16628175519629</v>
      </c>
      <c r="N52" s="113">
        <f>L52/R52*100</f>
        <v>12.700416614063881</v>
      </c>
      <c r="O52" s="114">
        <f t="shared" si="13"/>
        <v>1119</v>
      </c>
      <c r="P52" s="113">
        <f t="shared" si="14"/>
        <v>98.938992042440319</v>
      </c>
      <c r="Q52" s="113">
        <f>O52/R52*100</f>
        <v>14.127004166140638</v>
      </c>
      <c r="R52" s="112">
        <v>7921</v>
      </c>
      <c r="S52" s="113">
        <f t="shared" si="15"/>
        <v>97.681588358613894</v>
      </c>
      <c r="T52" s="113">
        <f t="shared" si="2"/>
        <v>100</v>
      </c>
      <c r="U52" s="115">
        <v>391</v>
      </c>
      <c r="V52" s="115">
        <v>280</v>
      </c>
      <c r="W52" s="115">
        <v>671</v>
      </c>
      <c r="X52" s="113">
        <f t="shared" si="17"/>
        <v>89.11022576361222</v>
      </c>
      <c r="Y52" s="112">
        <f t="shared" ref="Y52:Y54" si="21">R52-W52</f>
        <v>7250</v>
      </c>
      <c r="Z52" s="113">
        <f t="shared" si="8"/>
        <v>98.558999456226218</v>
      </c>
      <c r="AA52" s="112">
        <v>257</v>
      </c>
      <c r="AB52" s="113">
        <f t="shared" si="19"/>
        <v>97.348484848484844</v>
      </c>
      <c r="AC52" s="114">
        <v>370</v>
      </c>
      <c r="AD52" s="113">
        <f t="shared" si="18"/>
        <v>97.625329815303431</v>
      </c>
      <c r="AE52" s="112">
        <v>7877</v>
      </c>
      <c r="AF52" s="116">
        <f t="shared" si="9"/>
        <v>98.474809351168901</v>
      </c>
      <c r="AG52" s="6"/>
    </row>
    <row r="53" spans="1:33" ht="12" hidden="1" customHeight="1">
      <c r="A53" s="6"/>
      <c r="B53" s="39" t="s">
        <v>85</v>
      </c>
      <c r="C53" s="45" t="s">
        <v>86</v>
      </c>
      <c r="D53" s="112">
        <v>2269</v>
      </c>
      <c r="E53" s="113">
        <f t="shared" si="20"/>
        <v>98.566463944396176</v>
      </c>
      <c r="F53" s="113">
        <f>D53/R53*100</f>
        <v>28.820017782293917</v>
      </c>
      <c r="G53" s="112">
        <v>2401</v>
      </c>
      <c r="H53" s="112">
        <v>977</v>
      </c>
      <c r="I53" s="112">
        <v>3378</v>
      </c>
      <c r="J53" s="113">
        <f t="shared" si="3"/>
        <v>96.680022896393808</v>
      </c>
      <c r="K53" s="113">
        <f>I53/R53*100</f>
        <v>42.906134891400995</v>
      </c>
      <c r="L53" s="112">
        <v>1103</v>
      </c>
      <c r="M53" s="113">
        <f t="shared" si="4"/>
        <v>109.64214711729623</v>
      </c>
      <c r="N53" s="113">
        <f>L53/R53*100</f>
        <v>14.009907278038867</v>
      </c>
      <c r="O53" s="114">
        <f t="shared" si="13"/>
        <v>1123</v>
      </c>
      <c r="P53" s="113">
        <f t="shared" si="14"/>
        <v>100.3574620196604</v>
      </c>
      <c r="Q53" s="113">
        <f>O53/R53*100</f>
        <v>14.263940048266226</v>
      </c>
      <c r="R53" s="112">
        <v>7873</v>
      </c>
      <c r="S53" s="113">
        <f t="shared" si="15"/>
        <v>99.394015907082434</v>
      </c>
      <c r="T53" s="113">
        <f t="shared" si="2"/>
        <v>100</v>
      </c>
      <c r="U53" s="115">
        <v>372</v>
      </c>
      <c r="V53" s="115">
        <v>268</v>
      </c>
      <c r="W53" s="115">
        <v>640</v>
      </c>
      <c r="X53" s="113">
        <f t="shared" si="17"/>
        <v>95.380029806259316</v>
      </c>
      <c r="Y53" s="112">
        <f t="shared" si="21"/>
        <v>7233</v>
      </c>
      <c r="Z53" s="113">
        <f t="shared" si="8"/>
        <v>99.765517241379314</v>
      </c>
      <c r="AA53" s="112">
        <v>255</v>
      </c>
      <c r="AB53" s="113">
        <f t="shared" si="19"/>
        <v>99.221789883268485</v>
      </c>
      <c r="AC53" s="114">
        <v>351</v>
      </c>
      <c r="AD53" s="113">
        <f t="shared" si="18"/>
        <v>94.864864864864856</v>
      </c>
      <c r="AE53" s="112">
        <v>7839</v>
      </c>
      <c r="AF53" s="116">
        <f t="shared" si="9"/>
        <v>99.517582836105106</v>
      </c>
      <c r="AG53" s="6"/>
    </row>
    <row r="54" spans="1:33" ht="12" hidden="1" customHeight="1">
      <c r="A54" s="6"/>
      <c r="B54" s="39" t="s">
        <v>21</v>
      </c>
      <c r="C54" s="45" t="s">
        <v>87</v>
      </c>
      <c r="D54" s="112">
        <v>2387</v>
      </c>
      <c r="E54" s="117">
        <f>D54/D53*100</f>
        <v>105.20052886734244</v>
      </c>
      <c r="F54" s="117">
        <f t="shared" si="11"/>
        <v>31.729363285923167</v>
      </c>
      <c r="G54" s="118">
        <v>2260</v>
      </c>
      <c r="H54" s="118">
        <v>726</v>
      </c>
      <c r="I54" s="118">
        <v>2986</v>
      </c>
      <c r="J54" s="117">
        <f>I54/I53*100</f>
        <v>88.395500296033163</v>
      </c>
      <c r="K54" s="117">
        <f t="shared" si="12"/>
        <v>39.691612388674727</v>
      </c>
      <c r="L54" s="118">
        <v>977</v>
      </c>
      <c r="M54" s="117">
        <f t="shared" si="4"/>
        <v>88.576609247506795</v>
      </c>
      <c r="N54" s="117">
        <f t="shared" si="5"/>
        <v>12.986840356240862</v>
      </c>
      <c r="O54" s="118">
        <f t="shared" si="13"/>
        <v>1173</v>
      </c>
      <c r="P54" s="117">
        <f t="shared" si="14"/>
        <v>104.45235975066784</v>
      </c>
      <c r="Q54" s="117">
        <f t="shared" si="6"/>
        <v>15.592183969161239</v>
      </c>
      <c r="R54" s="118">
        <v>7523</v>
      </c>
      <c r="S54" s="117">
        <f t="shared" si="15"/>
        <v>95.554426521021213</v>
      </c>
      <c r="T54" s="117">
        <f t="shared" si="2"/>
        <v>100</v>
      </c>
      <c r="U54" s="119">
        <v>426</v>
      </c>
      <c r="V54" s="119">
        <f t="shared" ref="V54:V76" si="22">W54-U54</f>
        <v>237</v>
      </c>
      <c r="W54" s="119">
        <v>663</v>
      </c>
      <c r="X54" s="117">
        <f t="shared" si="17"/>
        <v>103.59375</v>
      </c>
      <c r="Y54" s="118">
        <f t="shared" si="21"/>
        <v>6860</v>
      </c>
      <c r="Z54" s="117">
        <f t="shared" si="8"/>
        <v>94.843080326282319</v>
      </c>
      <c r="AA54" s="118">
        <v>246</v>
      </c>
      <c r="AB54" s="117">
        <f t="shared" si="19"/>
        <v>96.470588235294116</v>
      </c>
      <c r="AC54" s="118">
        <v>307</v>
      </c>
      <c r="AD54" s="117">
        <f t="shared" si="18"/>
        <v>87.464387464387457</v>
      </c>
      <c r="AE54" s="118">
        <v>7413</v>
      </c>
      <c r="AF54" s="120">
        <f t="shared" si="9"/>
        <v>94.565633371603525</v>
      </c>
      <c r="AG54" s="6"/>
    </row>
    <row r="55" spans="1:33" ht="12" hidden="1" customHeight="1">
      <c r="A55" s="6"/>
      <c r="B55" s="41" t="s">
        <v>23</v>
      </c>
      <c r="C55" s="47" t="s">
        <v>88</v>
      </c>
      <c r="D55" s="13">
        <v>2338</v>
      </c>
      <c r="E55" s="19">
        <f t="shared" si="10"/>
        <v>97.94721407624634</v>
      </c>
      <c r="F55" s="19">
        <f t="shared" si="11"/>
        <v>31.206620395088091</v>
      </c>
      <c r="G55" s="13">
        <v>2385</v>
      </c>
      <c r="H55" s="13">
        <v>707</v>
      </c>
      <c r="I55" s="13">
        <v>3092</v>
      </c>
      <c r="J55" s="19">
        <f t="shared" si="3"/>
        <v>103.54989953114536</v>
      </c>
      <c r="K55" s="19">
        <f t="shared" si="12"/>
        <v>41.270688734650292</v>
      </c>
      <c r="L55" s="13">
        <v>903</v>
      </c>
      <c r="M55" s="19">
        <f t="shared" si="4"/>
        <v>92.425793244626405</v>
      </c>
      <c r="N55" s="19">
        <f t="shared" si="5"/>
        <v>12.052856380138815</v>
      </c>
      <c r="O55" s="13">
        <f t="shared" ref="O55:O76" si="23">R55-D55-I55-L55</f>
        <v>1159</v>
      </c>
      <c r="P55" s="19">
        <f t="shared" ref="P55:P64" si="24">O55/O54*100</f>
        <v>98.806479113384484</v>
      </c>
      <c r="Q55" s="19">
        <f t="shared" si="6"/>
        <v>15.469834490122796</v>
      </c>
      <c r="R55" s="13">
        <v>7492</v>
      </c>
      <c r="S55" s="19">
        <f t="shared" ref="S55:S64" si="25">R55/R54*100</f>
        <v>99.587930346936062</v>
      </c>
      <c r="T55" s="19">
        <f>R55/R55*100</f>
        <v>100</v>
      </c>
      <c r="U55" s="20">
        <v>426</v>
      </c>
      <c r="V55" s="11">
        <f t="shared" si="22"/>
        <v>220</v>
      </c>
      <c r="W55" s="11">
        <v>646</v>
      </c>
      <c r="X55" s="9">
        <f t="shared" si="17"/>
        <v>97.435897435897431</v>
      </c>
      <c r="Y55" s="10">
        <v>6846</v>
      </c>
      <c r="Z55" s="9">
        <f t="shared" si="8"/>
        <v>99.795918367346943</v>
      </c>
      <c r="AA55" s="10">
        <v>236</v>
      </c>
      <c r="AB55" s="9">
        <f t="shared" si="19"/>
        <v>95.934959349593498</v>
      </c>
      <c r="AC55" s="10">
        <v>302</v>
      </c>
      <c r="AD55" s="9">
        <f t="shared" si="18"/>
        <v>98.371335504885991</v>
      </c>
      <c r="AE55" s="10">
        <v>7384</v>
      </c>
      <c r="AF55" s="21">
        <f t="shared" si="9"/>
        <v>99.608795359503574</v>
      </c>
      <c r="AG55" s="6"/>
    </row>
    <row r="56" spans="1:33" ht="12" hidden="1" customHeight="1">
      <c r="A56" s="6"/>
      <c r="B56" s="39" t="s">
        <v>25</v>
      </c>
      <c r="C56" s="45" t="s">
        <v>89</v>
      </c>
      <c r="D56" s="10">
        <v>2349</v>
      </c>
      <c r="E56" s="9">
        <f t="shared" si="10"/>
        <v>100.4704875962361</v>
      </c>
      <c r="F56" s="9">
        <f t="shared" si="11"/>
        <v>30.936388779138678</v>
      </c>
      <c r="G56" s="10">
        <v>2564</v>
      </c>
      <c r="H56" s="10">
        <v>675</v>
      </c>
      <c r="I56" s="10">
        <v>3239</v>
      </c>
      <c r="J56" s="9">
        <f t="shared" si="3"/>
        <v>104.7542043984476</v>
      </c>
      <c r="K56" s="9">
        <f t="shared" si="12"/>
        <v>42.657711049650992</v>
      </c>
      <c r="L56" s="10">
        <v>843</v>
      </c>
      <c r="M56" s="9">
        <f t="shared" si="4"/>
        <v>93.355481727574755</v>
      </c>
      <c r="N56" s="9">
        <f t="shared" si="5"/>
        <v>11.102331094429079</v>
      </c>
      <c r="O56" s="10">
        <f t="shared" si="23"/>
        <v>1162</v>
      </c>
      <c r="P56" s="9">
        <f t="shared" si="24"/>
        <v>100.25884383088869</v>
      </c>
      <c r="Q56" s="9">
        <f t="shared" si="6"/>
        <v>15.303569076781246</v>
      </c>
      <c r="R56" s="10">
        <v>7593</v>
      </c>
      <c r="S56" s="9">
        <f t="shared" si="25"/>
        <v>101.34810464495463</v>
      </c>
      <c r="T56" s="9">
        <f t="shared" si="2"/>
        <v>100</v>
      </c>
      <c r="U56" s="11">
        <v>442</v>
      </c>
      <c r="V56" s="11">
        <f t="shared" si="22"/>
        <v>206</v>
      </c>
      <c r="W56" s="11">
        <v>648</v>
      </c>
      <c r="X56" s="9">
        <f t="shared" si="17"/>
        <v>100.30959752321982</v>
      </c>
      <c r="Y56" s="10">
        <v>6945</v>
      </c>
      <c r="Z56" s="9">
        <f t="shared" si="8"/>
        <v>101.44609991235758</v>
      </c>
      <c r="AA56" s="10">
        <v>224</v>
      </c>
      <c r="AB56" s="9">
        <f t="shared" si="19"/>
        <v>94.915254237288138</v>
      </c>
      <c r="AC56" s="10">
        <v>284</v>
      </c>
      <c r="AD56" s="9">
        <f t="shared" si="18"/>
        <v>94.039735099337747</v>
      </c>
      <c r="AE56" s="10">
        <v>7453</v>
      </c>
      <c r="AF56" s="12">
        <f t="shared" si="9"/>
        <v>100.93445287107259</v>
      </c>
      <c r="AG56" s="6"/>
    </row>
    <row r="57" spans="1:33" ht="12" hidden="1" customHeight="1">
      <c r="A57" s="6"/>
      <c r="B57" s="39" t="s">
        <v>27</v>
      </c>
      <c r="C57" s="45" t="s">
        <v>90</v>
      </c>
      <c r="D57" s="10">
        <v>2507</v>
      </c>
      <c r="E57" s="9">
        <f t="shared" si="10"/>
        <v>106.72626649638144</v>
      </c>
      <c r="F57" s="9">
        <f t="shared" si="11"/>
        <v>32.165768539902487</v>
      </c>
      <c r="G57" s="10">
        <v>2583</v>
      </c>
      <c r="H57" s="10">
        <v>651</v>
      </c>
      <c r="I57" s="10">
        <v>3234</v>
      </c>
      <c r="J57" s="9">
        <f t="shared" si="3"/>
        <v>99.845631367706076</v>
      </c>
      <c r="K57" s="9">
        <f t="shared" si="12"/>
        <v>41.493456505003849</v>
      </c>
      <c r="L57" s="10">
        <v>874</v>
      </c>
      <c r="M57" s="9">
        <f t="shared" si="4"/>
        <v>103.6773428232503</v>
      </c>
      <c r="N57" s="9">
        <f t="shared" si="5"/>
        <v>11.213754169874262</v>
      </c>
      <c r="O57" s="10">
        <f t="shared" si="23"/>
        <v>1179</v>
      </c>
      <c r="P57" s="9">
        <f t="shared" si="24"/>
        <v>101.46299483648882</v>
      </c>
      <c r="Q57" s="9">
        <f t="shared" si="6"/>
        <v>15.127020785219401</v>
      </c>
      <c r="R57" s="10">
        <v>7794</v>
      </c>
      <c r="S57" s="9">
        <f t="shared" si="25"/>
        <v>102.64717502963256</v>
      </c>
      <c r="T57" s="9">
        <f t="shared" si="2"/>
        <v>100</v>
      </c>
      <c r="U57" s="11">
        <v>360</v>
      </c>
      <c r="V57" s="11">
        <f t="shared" si="22"/>
        <v>223</v>
      </c>
      <c r="W57" s="11">
        <v>583</v>
      </c>
      <c r="X57" s="9">
        <f t="shared" si="17"/>
        <v>89.96913580246914</v>
      </c>
      <c r="Y57" s="10">
        <v>7211</v>
      </c>
      <c r="Z57" s="9">
        <f t="shared" si="8"/>
        <v>103.83009359251261</v>
      </c>
      <c r="AA57" s="10">
        <v>220</v>
      </c>
      <c r="AB57" s="9">
        <f t="shared" si="19"/>
        <v>98.214285714285708</v>
      </c>
      <c r="AC57" s="10">
        <v>284</v>
      </c>
      <c r="AD57" s="9">
        <f t="shared" si="18"/>
        <v>100</v>
      </c>
      <c r="AE57" s="10">
        <v>7715</v>
      </c>
      <c r="AF57" s="12">
        <f t="shared" si="9"/>
        <v>103.51536294109755</v>
      </c>
      <c r="AG57" s="6"/>
    </row>
    <row r="58" spans="1:33" ht="12" hidden="1" customHeight="1">
      <c r="A58" s="6"/>
      <c r="B58" s="39" t="s">
        <v>29</v>
      </c>
      <c r="C58" s="45" t="s">
        <v>91</v>
      </c>
      <c r="D58" s="10">
        <v>2443</v>
      </c>
      <c r="E58" s="9">
        <f t="shared" si="10"/>
        <v>97.4471479856402</v>
      </c>
      <c r="F58" s="9">
        <f t="shared" si="11"/>
        <v>31.809895833333336</v>
      </c>
      <c r="G58" s="10">
        <v>2426</v>
      </c>
      <c r="H58" s="10">
        <v>668</v>
      </c>
      <c r="I58" s="10">
        <v>3094</v>
      </c>
      <c r="J58" s="9">
        <f t="shared" si="3"/>
        <v>95.67099567099568</v>
      </c>
      <c r="K58" s="9">
        <f t="shared" si="12"/>
        <v>40.286458333333336</v>
      </c>
      <c r="L58" s="10">
        <v>924</v>
      </c>
      <c r="M58" s="9">
        <f t="shared" si="4"/>
        <v>105.72082379862699</v>
      </c>
      <c r="N58" s="9">
        <f t="shared" si="5"/>
        <v>12.03125</v>
      </c>
      <c r="O58" s="10">
        <f t="shared" si="23"/>
        <v>1219</v>
      </c>
      <c r="P58" s="9">
        <f t="shared" si="24"/>
        <v>103.39270568278202</v>
      </c>
      <c r="Q58" s="9">
        <f t="shared" si="6"/>
        <v>15.872395833333334</v>
      </c>
      <c r="R58" s="10">
        <v>7680</v>
      </c>
      <c r="S58" s="9">
        <f t="shared" si="25"/>
        <v>98.537336412625095</v>
      </c>
      <c r="T58" s="9">
        <f t="shared" si="2"/>
        <v>100</v>
      </c>
      <c r="U58" s="11">
        <v>298</v>
      </c>
      <c r="V58" s="11">
        <f t="shared" si="22"/>
        <v>225</v>
      </c>
      <c r="W58" s="11">
        <v>523</v>
      </c>
      <c r="X58" s="9">
        <f t="shared" si="17"/>
        <v>89.708404802744425</v>
      </c>
      <c r="Y58" s="10">
        <v>7157</v>
      </c>
      <c r="Z58" s="9">
        <f t="shared" si="8"/>
        <v>99.251144085425054</v>
      </c>
      <c r="AA58" s="10">
        <v>226</v>
      </c>
      <c r="AB58" s="9">
        <f t="shared" si="19"/>
        <v>102.72727272727273</v>
      </c>
      <c r="AC58" s="10">
        <v>289</v>
      </c>
      <c r="AD58" s="9">
        <f t="shared" si="18"/>
        <v>101.7605633802817</v>
      </c>
      <c r="AE58" s="10">
        <v>7672</v>
      </c>
      <c r="AF58" s="12">
        <f t="shared" si="9"/>
        <v>99.442644199611152</v>
      </c>
      <c r="AG58" s="6"/>
    </row>
    <row r="59" spans="1:33" ht="12" hidden="1" customHeight="1">
      <c r="A59" s="6"/>
      <c r="B59" s="43" t="s">
        <v>31</v>
      </c>
      <c r="C59" s="46" t="s">
        <v>92</v>
      </c>
      <c r="D59" s="16">
        <v>2330</v>
      </c>
      <c r="E59" s="15">
        <f t="shared" si="10"/>
        <v>95.374539500613992</v>
      </c>
      <c r="F59" s="15">
        <f t="shared" si="11"/>
        <v>31.099839829151094</v>
      </c>
      <c r="G59" s="16">
        <v>2320</v>
      </c>
      <c r="H59" s="16">
        <v>695</v>
      </c>
      <c r="I59" s="16">
        <v>3015</v>
      </c>
      <c r="J59" s="15">
        <f t="shared" si="3"/>
        <v>97.446670976082743</v>
      </c>
      <c r="K59" s="15">
        <f t="shared" si="12"/>
        <v>40.242925787506671</v>
      </c>
      <c r="L59" s="16">
        <v>922</v>
      </c>
      <c r="M59" s="15">
        <f t="shared" si="4"/>
        <v>99.783549783549788</v>
      </c>
      <c r="N59" s="15">
        <f t="shared" si="5"/>
        <v>12.306460224239189</v>
      </c>
      <c r="O59" s="16">
        <f t="shared" si="23"/>
        <v>1225</v>
      </c>
      <c r="P59" s="15">
        <f t="shared" si="24"/>
        <v>100.49220672682526</v>
      </c>
      <c r="Q59" s="15">
        <f t="shared" si="6"/>
        <v>16.350774159103043</v>
      </c>
      <c r="R59" s="16">
        <v>7492</v>
      </c>
      <c r="S59" s="15">
        <f t="shared" si="25"/>
        <v>97.552083333333329</v>
      </c>
      <c r="T59" s="15">
        <f t="shared" si="2"/>
        <v>100</v>
      </c>
      <c r="U59" s="17">
        <v>298</v>
      </c>
      <c r="V59" s="17">
        <f t="shared" si="22"/>
        <v>213</v>
      </c>
      <c r="W59" s="17">
        <v>511</v>
      </c>
      <c r="X59" s="9">
        <f t="shared" si="17"/>
        <v>97.705544933078386</v>
      </c>
      <c r="Y59" s="10">
        <v>6981</v>
      </c>
      <c r="Z59" s="9">
        <f t="shared" si="8"/>
        <v>97.540869079223143</v>
      </c>
      <c r="AA59" s="10">
        <v>230</v>
      </c>
      <c r="AB59" s="9">
        <f t="shared" si="19"/>
        <v>101.76991150442478</v>
      </c>
      <c r="AC59" s="10">
        <v>281</v>
      </c>
      <c r="AD59" s="9">
        <f t="shared" si="18"/>
        <v>97.231833910034609</v>
      </c>
      <c r="AE59" s="10">
        <v>7492</v>
      </c>
      <c r="AF59" s="18">
        <f t="shared" si="9"/>
        <v>97.653806047966626</v>
      </c>
      <c r="AG59" s="6"/>
    </row>
    <row r="60" spans="1:33" ht="12" hidden="1" customHeight="1">
      <c r="A60" s="6"/>
      <c r="B60" s="39" t="s">
        <v>33</v>
      </c>
      <c r="C60" s="45" t="s">
        <v>93</v>
      </c>
      <c r="D60" s="7">
        <v>2278</v>
      </c>
      <c r="E60" s="19">
        <f t="shared" si="10"/>
        <v>97.768240343347628</v>
      </c>
      <c r="F60" s="19">
        <f t="shared" si="11"/>
        <v>30.783783783783786</v>
      </c>
      <c r="G60" s="14">
        <v>2295</v>
      </c>
      <c r="H60" s="14">
        <v>698</v>
      </c>
      <c r="I60" s="14">
        <v>2993</v>
      </c>
      <c r="J60" s="19">
        <f t="shared" si="3"/>
        <v>99.27031509121062</v>
      </c>
      <c r="K60" s="19">
        <f t="shared" si="12"/>
        <v>40.445945945945944</v>
      </c>
      <c r="L60" s="14">
        <v>862</v>
      </c>
      <c r="M60" s="19">
        <f t="shared" si="4"/>
        <v>93.492407809110631</v>
      </c>
      <c r="N60" s="19">
        <f t="shared" si="5"/>
        <v>11.648648648648649</v>
      </c>
      <c r="O60" s="14">
        <f t="shared" si="23"/>
        <v>1267</v>
      </c>
      <c r="P60" s="19">
        <f t="shared" si="24"/>
        <v>103.42857142857143</v>
      </c>
      <c r="Q60" s="19">
        <f t="shared" si="6"/>
        <v>17.121621621621621</v>
      </c>
      <c r="R60" s="14">
        <v>7400</v>
      </c>
      <c r="S60" s="19">
        <f t="shared" si="25"/>
        <v>98.772023491724497</v>
      </c>
      <c r="T60" s="19">
        <f>R60/R60*100</f>
        <v>100</v>
      </c>
      <c r="U60" s="20">
        <v>408</v>
      </c>
      <c r="V60" s="20">
        <f t="shared" si="22"/>
        <v>216</v>
      </c>
      <c r="W60" s="20">
        <v>624</v>
      </c>
      <c r="X60" s="19">
        <f t="shared" si="17"/>
        <v>122.11350293542074</v>
      </c>
      <c r="Y60" s="14">
        <v>6776</v>
      </c>
      <c r="Z60" s="19">
        <f t="shared" si="8"/>
        <v>97.063457957312707</v>
      </c>
      <c r="AA60" s="14">
        <v>228</v>
      </c>
      <c r="AB60" s="19">
        <f t="shared" si="19"/>
        <v>99.130434782608702</v>
      </c>
      <c r="AC60" s="14">
        <v>276</v>
      </c>
      <c r="AD60" s="19">
        <f t="shared" si="18"/>
        <v>98.220640569395016</v>
      </c>
      <c r="AE60" s="14">
        <v>7280</v>
      </c>
      <c r="AF60" s="21">
        <f t="shared" si="9"/>
        <v>97.170315002669511</v>
      </c>
      <c r="AG60" s="6"/>
    </row>
    <row r="61" spans="1:33" ht="12" hidden="1" customHeight="1">
      <c r="A61" s="6"/>
      <c r="B61" s="39" t="s">
        <v>35</v>
      </c>
      <c r="C61" s="45" t="s">
        <v>94</v>
      </c>
      <c r="D61" s="7">
        <v>2236</v>
      </c>
      <c r="E61" s="9">
        <f t="shared" si="10"/>
        <v>98.156277436347665</v>
      </c>
      <c r="F61" s="9">
        <f t="shared" si="11"/>
        <v>30.013422818791945</v>
      </c>
      <c r="G61" s="7">
        <v>2387</v>
      </c>
      <c r="H61" s="7">
        <v>703</v>
      </c>
      <c r="I61" s="7">
        <v>3090</v>
      </c>
      <c r="J61" s="9">
        <f t="shared" si="3"/>
        <v>103.24089542265287</v>
      </c>
      <c r="K61" s="9">
        <f t="shared" si="12"/>
        <v>41.476510067114091</v>
      </c>
      <c r="L61" s="7">
        <v>863</v>
      </c>
      <c r="M61" s="9">
        <f t="shared" si="4"/>
        <v>100.11600928074247</v>
      </c>
      <c r="N61" s="9">
        <f t="shared" si="5"/>
        <v>11.583892617449665</v>
      </c>
      <c r="O61" s="7">
        <f t="shared" si="23"/>
        <v>1261</v>
      </c>
      <c r="P61" s="9">
        <f t="shared" si="24"/>
        <v>99.526440410418317</v>
      </c>
      <c r="Q61" s="9">
        <f t="shared" si="6"/>
        <v>16.926174496644293</v>
      </c>
      <c r="R61" s="7">
        <v>7450</v>
      </c>
      <c r="S61" s="9">
        <f t="shared" si="25"/>
        <v>100.67567567567568</v>
      </c>
      <c r="T61" s="9">
        <f t="shared" si="2"/>
        <v>100</v>
      </c>
      <c r="U61" s="11">
        <v>370</v>
      </c>
      <c r="V61" s="11">
        <f t="shared" si="22"/>
        <v>202</v>
      </c>
      <c r="W61" s="11">
        <v>572</v>
      </c>
      <c r="X61" s="9">
        <f t="shared" si="17"/>
        <v>91.666666666666657</v>
      </c>
      <c r="Y61" s="7">
        <v>6878</v>
      </c>
      <c r="Z61" s="9">
        <f t="shared" si="8"/>
        <v>101.50531286894923</v>
      </c>
      <c r="AA61" s="7">
        <v>225</v>
      </c>
      <c r="AB61" s="9">
        <f t="shared" si="19"/>
        <v>98.68421052631578</v>
      </c>
      <c r="AC61" s="7">
        <v>275</v>
      </c>
      <c r="AD61" s="9">
        <f t="shared" si="18"/>
        <v>99.637681159420282</v>
      </c>
      <c r="AE61" s="7">
        <v>7378</v>
      </c>
      <c r="AF61" s="12">
        <f t="shared" si="9"/>
        <v>101.34615384615384</v>
      </c>
      <c r="AG61" s="6"/>
    </row>
    <row r="62" spans="1:33" ht="12" hidden="1" customHeight="1">
      <c r="A62" s="6"/>
      <c r="B62" s="39" t="s">
        <v>37</v>
      </c>
      <c r="C62" s="45" t="s">
        <v>95</v>
      </c>
      <c r="D62" s="50">
        <v>2111</v>
      </c>
      <c r="E62" s="51">
        <f t="shared" si="10"/>
        <v>94.409660107334531</v>
      </c>
      <c r="F62" s="51">
        <f t="shared" si="11"/>
        <v>28.26348908823136</v>
      </c>
      <c r="G62" s="50">
        <v>2442</v>
      </c>
      <c r="H62" s="50">
        <v>694</v>
      </c>
      <c r="I62" s="50">
        <v>3136</v>
      </c>
      <c r="J62" s="51">
        <f t="shared" si="3"/>
        <v>101.48867313915856</v>
      </c>
      <c r="K62" s="51">
        <f t="shared" si="12"/>
        <v>41.986879100281158</v>
      </c>
      <c r="L62" s="50">
        <v>955</v>
      </c>
      <c r="M62" s="51">
        <f t="shared" si="4"/>
        <v>110.66048667439165</v>
      </c>
      <c r="N62" s="51">
        <f t="shared" si="5"/>
        <v>12.786182889275674</v>
      </c>
      <c r="O62" s="50">
        <f t="shared" si="23"/>
        <v>1267</v>
      </c>
      <c r="P62" s="51">
        <f t="shared" si="24"/>
        <v>100.47581284694687</v>
      </c>
      <c r="Q62" s="51">
        <f t="shared" si="6"/>
        <v>16.963448922211811</v>
      </c>
      <c r="R62" s="50">
        <v>7469</v>
      </c>
      <c r="S62" s="51">
        <f t="shared" si="25"/>
        <v>100.25503355704699</v>
      </c>
      <c r="T62" s="51">
        <f t="shared" si="2"/>
        <v>100</v>
      </c>
      <c r="U62" s="52">
        <v>484</v>
      </c>
      <c r="V62" s="52">
        <f t="shared" si="22"/>
        <v>190</v>
      </c>
      <c r="W62" s="52">
        <v>674</v>
      </c>
      <c r="X62" s="51">
        <f t="shared" si="17"/>
        <v>117.83216783216784</v>
      </c>
      <c r="Y62" s="50">
        <v>6795</v>
      </c>
      <c r="Z62" s="51">
        <f t="shared" si="8"/>
        <v>98.793253852864211</v>
      </c>
      <c r="AA62" s="50">
        <v>217</v>
      </c>
      <c r="AB62" s="51">
        <f t="shared" si="19"/>
        <v>96.444444444444443</v>
      </c>
      <c r="AC62" s="50">
        <v>274</v>
      </c>
      <c r="AD62" s="51">
        <f t="shared" si="18"/>
        <v>99.63636363636364</v>
      </c>
      <c r="AE62" s="50">
        <v>7286</v>
      </c>
      <c r="AF62" s="53">
        <f t="shared" si="9"/>
        <v>98.753049606939541</v>
      </c>
      <c r="AG62" s="6"/>
    </row>
    <row r="63" spans="1:33" ht="12" hidden="1" customHeight="1">
      <c r="A63" s="6"/>
      <c r="B63" s="39" t="s">
        <v>39</v>
      </c>
      <c r="C63" s="45" t="s">
        <v>96</v>
      </c>
      <c r="D63" s="50">
        <v>2018</v>
      </c>
      <c r="E63" s="51">
        <f t="shared" si="10"/>
        <v>95.594504973945988</v>
      </c>
      <c r="F63" s="51">
        <f t="shared" si="11"/>
        <v>27.112723364234853</v>
      </c>
      <c r="G63" s="50">
        <v>2484</v>
      </c>
      <c r="H63" s="50">
        <v>686</v>
      </c>
      <c r="I63" s="50">
        <v>3170</v>
      </c>
      <c r="J63" s="51">
        <f t="shared" si="3"/>
        <v>101.08418367346938</v>
      </c>
      <c r="K63" s="51">
        <f t="shared" si="12"/>
        <v>42.590353352142948</v>
      </c>
      <c r="L63" s="50">
        <v>965</v>
      </c>
      <c r="M63" s="51">
        <f t="shared" si="4"/>
        <v>101.04712041884815</v>
      </c>
      <c r="N63" s="51">
        <f t="shared" si="5"/>
        <v>12.965202203412602</v>
      </c>
      <c r="O63" s="50">
        <f t="shared" si="23"/>
        <v>1290</v>
      </c>
      <c r="P63" s="51">
        <f t="shared" si="24"/>
        <v>101.81531176006314</v>
      </c>
      <c r="Q63" s="51">
        <f t="shared" si="6"/>
        <v>17.33172108020959</v>
      </c>
      <c r="R63" s="50">
        <v>7443</v>
      </c>
      <c r="S63" s="51">
        <f t="shared" si="25"/>
        <v>99.651894497255327</v>
      </c>
      <c r="T63" s="51">
        <f t="shared" si="2"/>
        <v>100</v>
      </c>
      <c r="U63" s="52">
        <v>496</v>
      </c>
      <c r="V63" s="52">
        <f t="shared" si="22"/>
        <v>187</v>
      </c>
      <c r="W63" s="52">
        <v>683</v>
      </c>
      <c r="X63" s="51">
        <f t="shared" si="17"/>
        <v>101.33531157270031</v>
      </c>
      <c r="Y63" s="50">
        <v>6760</v>
      </c>
      <c r="Z63" s="51">
        <f t="shared" si="8"/>
        <v>99.484915378955122</v>
      </c>
      <c r="AA63" s="50">
        <v>218</v>
      </c>
      <c r="AB63" s="51">
        <f t="shared" si="19"/>
        <v>100.46082949308757</v>
      </c>
      <c r="AC63" s="50">
        <v>271</v>
      </c>
      <c r="AD63" s="51">
        <f t="shared" si="19"/>
        <v>98.905109489051085</v>
      </c>
      <c r="AE63" s="50">
        <v>7249</v>
      </c>
      <c r="AF63" s="53">
        <f t="shared" si="9"/>
        <v>99.492176777381275</v>
      </c>
      <c r="AG63" s="6"/>
    </row>
    <row r="64" spans="1:33" ht="12" customHeight="1">
      <c r="A64" s="6"/>
      <c r="B64" s="39" t="s">
        <v>41</v>
      </c>
      <c r="C64" s="45" t="s">
        <v>97</v>
      </c>
      <c r="D64" s="54">
        <v>1975</v>
      </c>
      <c r="E64" s="55">
        <f t="shared" si="10"/>
        <v>97.869177403369676</v>
      </c>
      <c r="F64" s="55">
        <f t="shared" si="11"/>
        <v>26.364971298892005</v>
      </c>
      <c r="G64" s="56">
        <v>2535</v>
      </c>
      <c r="H64" s="56">
        <v>699</v>
      </c>
      <c r="I64" s="56">
        <v>3234</v>
      </c>
      <c r="J64" s="55">
        <f t="shared" si="3"/>
        <v>102.01892744479495</v>
      </c>
      <c r="K64" s="55">
        <f t="shared" si="12"/>
        <v>43.171806167400881</v>
      </c>
      <c r="L64" s="56">
        <v>924</v>
      </c>
      <c r="M64" s="55">
        <f t="shared" si="4"/>
        <v>95.751295336787564</v>
      </c>
      <c r="N64" s="55">
        <f t="shared" si="5"/>
        <v>12.334801762114537</v>
      </c>
      <c r="O64" s="56">
        <f t="shared" si="23"/>
        <v>1358</v>
      </c>
      <c r="P64" s="55">
        <f t="shared" si="24"/>
        <v>105.27131782945736</v>
      </c>
      <c r="Q64" s="55">
        <f t="shared" si="6"/>
        <v>18.128420771592577</v>
      </c>
      <c r="R64" s="56">
        <v>7491</v>
      </c>
      <c r="S64" s="55">
        <f t="shared" si="25"/>
        <v>100.64490124949617</v>
      </c>
      <c r="T64" s="55">
        <f t="shared" si="2"/>
        <v>100</v>
      </c>
      <c r="U64" s="57">
        <v>521</v>
      </c>
      <c r="V64" s="57">
        <f t="shared" si="22"/>
        <v>186</v>
      </c>
      <c r="W64" s="57">
        <v>707</v>
      </c>
      <c r="X64" s="55">
        <f t="shared" si="17"/>
        <v>103.51390922401171</v>
      </c>
      <c r="Y64" s="56">
        <v>6784</v>
      </c>
      <c r="Z64" s="55">
        <f t="shared" si="8"/>
        <v>100.35502958579883</v>
      </c>
      <c r="AA64" s="56">
        <v>214</v>
      </c>
      <c r="AB64" s="55">
        <f t="shared" ref="AB64:AD70" si="26">AA64/AA63*100</f>
        <v>98.165137614678898</v>
      </c>
      <c r="AC64" s="56">
        <v>292</v>
      </c>
      <c r="AD64" s="55">
        <f t="shared" si="26"/>
        <v>107.74907749077491</v>
      </c>
      <c r="AE64" s="56">
        <v>7290</v>
      </c>
      <c r="AF64" s="58">
        <f t="shared" si="9"/>
        <v>100.56559525451787</v>
      </c>
      <c r="AG64" s="6"/>
    </row>
    <row r="65" spans="1:33" ht="12" customHeight="1">
      <c r="A65" s="6"/>
      <c r="B65" s="41" t="s">
        <v>43</v>
      </c>
      <c r="C65" s="47" t="s">
        <v>98</v>
      </c>
      <c r="D65" s="59">
        <v>1951</v>
      </c>
      <c r="E65" s="60">
        <f>D65/D64*100</f>
        <v>98.784810126582272</v>
      </c>
      <c r="F65" s="60">
        <f t="shared" si="11"/>
        <v>25.738786279683378</v>
      </c>
      <c r="G65" s="61">
        <v>2539</v>
      </c>
      <c r="H65" s="61">
        <v>697</v>
      </c>
      <c r="I65" s="61">
        <v>3236</v>
      </c>
      <c r="J65" s="60">
        <f>I65/I64*100</f>
        <v>100.06184291898576</v>
      </c>
      <c r="K65" s="60">
        <f t="shared" si="12"/>
        <v>42.691292875989447</v>
      </c>
      <c r="L65" s="61">
        <v>989</v>
      </c>
      <c r="M65" s="60">
        <f>L65/L64*100</f>
        <v>107.03463203463204</v>
      </c>
      <c r="N65" s="60">
        <f t="shared" si="5"/>
        <v>13.047493403693933</v>
      </c>
      <c r="O65" s="61">
        <f t="shared" si="23"/>
        <v>1404</v>
      </c>
      <c r="P65" s="60">
        <f>O65/O64*100</f>
        <v>103.38733431516938</v>
      </c>
      <c r="Q65" s="60">
        <f t="shared" si="6"/>
        <v>18.522427440633248</v>
      </c>
      <c r="R65" s="61">
        <v>7580</v>
      </c>
      <c r="S65" s="60">
        <f>R65/R64*100</f>
        <v>101.18809237751969</v>
      </c>
      <c r="T65" s="60">
        <f t="shared" si="2"/>
        <v>100</v>
      </c>
      <c r="U65" s="62">
        <v>562</v>
      </c>
      <c r="V65" s="62">
        <f t="shared" si="22"/>
        <v>186</v>
      </c>
      <c r="W65" s="62">
        <v>748</v>
      </c>
      <c r="X65" s="60">
        <f>W65/W64*100</f>
        <v>105.79915134370579</v>
      </c>
      <c r="Y65" s="61">
        <v>6832</v>
      </c>
      <c r="Z65" s="60">
        <f>Y65/Y64*100</f>
        <v>100.70754716981132</v>
      </c>
      <c r="AA65" s="61">
        <v>208</v>
      </c>
      <c r="AB65" s="60">
        <f>AA65/AA64*100</f>
        <v>97.196261682242991</v>
      </c>
      <c r="AC65" s="61">
        <v>295</v>
      </c>
      <c r="AD65" s="60">
        <f>AC65/AC64*100</f>
        <v>101.02739726027397</v>
      </c>
      <c r="AE65" s="61">
        <v>7335</v>
      </c>
      <c r="AF65" s="63">
        <f>AE65/AE64*100</f>
        <v>100.61728395061729</v>
      </c>
      <c r="AG65" s="6"/>
    </row>
    <row r="66" spans="1:33" ht="12" customHeight="1">
      <c r="A66" s="6"/>
      <c r="B66" s="41" t="s">
        <v>43</v>
      </c>
      <c r="C66" s="47" t="s">
        <v>98</v>
      </c>
      <c r="D66" s="64">
        <v>1911</v>
      </c>
      <c r="E66" s="50" t="s">
        <v>20</v>
      </c>
      <c r="F66" s="51">
        <f t="shared" si="11"/>
        <v>24.753886010362695</v>
      </c>
      <c r="G66" s="64">
        <v>2633</v>
      </c>
      <c r="H66" s="64">
        <v>699</v>
      </c>
      <c r="I66" s="64">
        <v>3332</v>
      </c>
      <c r="J66" s="50" t="s">
        <v>20</v>
      </c>
      <c r="K66" s="51">
        <f t="shared" si="12"/>
        <v>43.160621761658028</v>
      </c>
      <c r="L66" s="64">
        <v>1036</v>
      </c>
      <c r="M66" s="50" t="s">
        <v>20</v>
      </c>
      <c r="N66" s="103">
        <f t="shared" si="5"/>
        <v>13.419689119170986</v>
      </c>
      <c r="O66" s="98">
        <f t="shared" si="23"/>
        <v>1441</v>
      </c>
      <c r="P66" s="50" t="s">
        <v>20</v>
      </c>
      <c r="Q66" s="51">
        <f t="shared" si="6"/>
        <v>18.665803108808291</v>
      </c>
      <c r="R66" s="64">
        <v>7720</v>
      </c>
      <c r="S66" s="50" t="s">
        <v>20</v>
      </c>
      <c r="T66" s="51">
        <f>R66/R66*100</f>
        <v>100</v>
      </c>
      <c r="U66" s="52">
        <v>595</v>
      </c>
      <c r="V66" s="52">
        <f t="shared" si="22"/>
        <v>181</v>
      </c>
      <c r="W66" s="52">
        <v>776</v>
      </c>
      <c r="X66" s="50" t="s">
        <v>20</v>
      </c>
      <c r="Y66" s="64">
        <v>6944</v>
      </c>
      <c r="Z66" s="50" t="s">
        <v>20</v>
      </c>
      <c r="AA66" s="64">
        <v>212</v>
      </c>
      <c r="AB66" s="50" t="s">
        <v>20</v>
      </c>
      <c r="AC66" s="64">
        <v>294</v>
      </c>
      <c r="AD66" s="50" t="s">
        <v>20</v>
      </c>
      <c r="AE66" s="64">
        <v>7450</v>
      </c>
      <c r="AF66" s="65" t="s">
        <v>20</v>
      </c>
      <c r="AG66" s="6"/>
    </row>
    <row r="67" spans="1:33" ht="12" customHeight="1">
      <c r="A67" s="6"/>
      <c r="B67" s="39" t="s">
        <v>46</v>
      </c>
      <c r="C67" s="45" t="s">
        <v>99</v>
      </c>
      <c r="D67" s="64">
        <v>1865</v>
      </c>
      <c r="E67" s="51">
        <f t="shared" ref="E67:E73" si="27">D67/D66*100</f>
        <v>97.592883307169018</v>
      </c>
      <c r="F67" s="51">
        <f t="shared" si="11"/>
        <v>22.982131854590264</v>
      </c>
      <c r="G67" s="64">
        <v>2902</v>
      </c>
      <c r="H67" s="64">
        <v>735</v>
      </c>
      <c r="I67" s="64">
        <v>3637</v>
      </c>
      <c r="J67" s="51">
        <f t="shared" ref="J67:J73" si="28">I67/I66*100</f>
        <v>109.15366146458582</v>
      </c>
      <c r="K67" s="51">
        <f t="shared" si="12"/>
        <v>44.81823783117683</v>
      </c>
      <c r="L67" s="64">
        <v>1058</v>
      </c>
      <c r="M67" s="51">
        <f t="shared" si="4"/>
        <v>102.12355212355213</v>
      </c>
      <c r="N67" s="78">
        <f t="shared" si="5"/>
        <v>13.03758471965496</v>
      </c>
      <c r="O67" s="98">
        <f t="shared" si="23"/>
        <v>1555</v>
      </c>
      <c r="P67" s="51">
        <f t="shared" ref="P67:P73" si="29">O67/O66*100</f>
        <v>107.91117279666898</v>
      </c>
      <c r="Q67" s="51">
        <f t="shared" si="6"/>
        <v>19.162045594577943</v>
      </c>
      <c r="R67" s="64">
        <v>8115</v>
      </c>
      <c r="S67" s="51">
        <f t="shared" ref="S67:S74" si="30">R67/R66*100</f>
        <v>105.11658031088082</v>
      </c>
      <c r="T67" s="51">
        <f t="shared" ref="T67:T70" si="31">R67/R67*100</f>
        <v>100</v>
      </c>
      <c r="U67" s="52">
        <v>584</v>
      </c>
      <c r="V67" s="52">
        <f t="shared" si="22"/>
        <v>184</v>
      </c>
      <c r="W67" s="52">
        <v>768</v>
      </c>
      <c r="X67" s="51">
        <f t="shared" si="17"/>
        <v>98.969072164948457</v>
      </c>
      <c r="Y67" s="64">
        <v>7347</v>
      </c>
      <c r="Z67" s="51">
        <f t="shared" si="8"/>
        <v>105.80357142857142</v>
      </c>
      <c r="AA67" s="64">
        <v>212</v>
      </c>
      <c r="AB67" s="51">
        <f t="shared" si="26"/>
        <v>100</v>
      </c>
      <c r="AC67" s="64">
        <v>294</v>
      </c>
      <c r="AD67" s="51">
        <f t="shared" si="26"/>
        <v>100</v>
      </c>
      <c r="AE67" s="64">
        <v>7853</v>
      </c>
      <c r="AF67" s="53">
        <f t="shared" si="9"/>
        <v>105.40939597315435</v>
      </c>
      <c r="AG67" s="6"/>
    </row>
    <row r="68" spans="1:33" ht="12" customHeight="1">
      <c r="A68" s="6"/>
      <c r="B68" s="39" t="s">
        <v>48</v>
      </c>
      <c r="C68" s="45" t="s">
        <v>100</v>
      </c>
      <c r="D68" s="64">
        <v>1831</v>
      </c>
      <c r="E68" s="51">
        <f t="shared" si="27"/>
        <v>98.176943699731893</v>
      </c>
      <c r="F68" s="51">
        <f t="shared" si="11"/>
        <v>21.841822736490517</v>
      </c>
      <c r="G68" s="64">
        <v>3092</v>
      </c>
      <c r="H68" s="64">
        <v>791</v>
      </c>
      <c r="I68" s="64">
        <v>3883</v>
      </c>
      <c r="J68" s="51">
        <f t="shared" si="28"/>
        <v>106.76381633214187</v>
      </c>
      <c r="K68" s="51">
        <f t="shared" si="12"/>
        <v>46.31993319813909</v>
      </c>
      <c r="L68" s="64">
        <v>1073</v>
      </c>
      <c r="M68" s="51">
        <f t="shared" si="4"/>
        <v>101.41776937618148</v>
      </c>
      <c r="N68" s="78">
        <f t="shared" si="5"/>
        <v>12.799713706310389</v>
      </c>
      <c r="O68" s="98">
        <f t="shared" si="23"/>
        <v>1596</v>
      </c>
      <c r="P68" s="51">
        <f t="shared" si="29"/>
        <v>102.63665594855304</v>
      </c>
      <c r="Q68" s="51">
        <f t="shared" si="6"/>
        <v>19.038530359060001</v>
      </c>
      <c r="R68" s="64">
        <v>8383</v>
      </c>
      <c r="S68" s="51">
        <f t="shared" si="30"/>
        <v>103.30252618607516</v>
      </c>
      <c r="T68" s="51">
        <f t="shared" si="31"/>
        <v>100</v>
      </c>
      <c r="U68" s="52">
        <v>484</v>
      </c>
      <c r="V68" s="52">
        <f t="shared" si="22"/>
        <v>191</v>
      </c>
      <c r="W68" s="52">
        <v>675</v>
      </c>
      <c r="X68" s="51">
        <f t="shared" si="17"/>
        <v>87.890625</v>
      </c>
      <c r="Y68" s="64">
        <v>7708</v>
      </c>
      <c r="Z68" s="51">
        <f t="shared" si="8"/>
        <v>104.91357016469307</v>
      </c>
      <c r="AA68" s="64">
        <v>204</v>
      </c>
      <c r="AB68" s="51">
        <f t="shared" ref="AB68:AB70" si="32">AA68/AA67*100</f>
        <v>96.226415094339629</v>
      </c>
      <c r="AC68" s="64">
        <v>279</v>
      </c>
      <c r="AD68" s="51">
        <f t="shared" si="26"/>
        <v>94.897959183673478</v>
      </c>
      <c r="AE68" s="64">
        <v>8191</v>
      </c>
      <c r="AF68" s="53">
        <f t="shared" si="9"/>
        <v>104.30408760983063</v>
      </c>
      <c r="AG68" s="6"/>
    </row>
    <row r="69" spans="1:33" ht="12" customHeight="1">
      <c r="A69" s="6"/>
      <c r="B69" s="39" t="s">
        <v>50</v>
      </c>
      <c r="C69" s="45" t="s">
        <v>101</v>
      </c>
      <c r="D69" s="64">
        <v>1784</v>
      </c>
      <c r="E69" s="51">
        <f t="shared" si="27"/>
        <v>97.433096668487167</v>
      </c>
      <c r="F69" s="51">
        <f t="shared" si="11"/>
        <v>21.967737963305012</v>
      </c>
      <c r="G69" s="64">
        <v>2815</v>
      </c>
      <c r="H69" s="64">
        <v>820</v>
      </c>
      <c r="I69" s="64">
        <v>3635</v>
      </c>
      <c r="J69" s="51">
        <f t="shared" si="28"/>
        <v>93.613185681174343</v>
      </c>
      <c r="K69" s="51">
        <f t="shared" si="12"/>
        <v>44.760497475680332</v>
      </c>
      <c r="L69" s="64">
        <v>1137</v>
      </c>
      <c r="M69" s="51">
        <f t="shared" si="4"/>
        <v>105.96458527493012</v>
      </c>
      <c r="N69" s="78">
        <f t="shared" si="5"/>
        <v>14.000738825267826</v>
      </c>
      <c r="O69" s="98">
        <f t="shared" si="23"/>
        <v>1565</v>
      </c>
      <c r="P69" s="51">
        <f t="shared" si="29"/>
        <v>98.057644110275689</v>
      </c>
      <c r="Q69" s="51">
        <f t="shared" si="6"/>
        <v>19.271025735746829</v>
      </c>
      <c r="R69" s="64">
        <v>8121</v>
      </c>
      <c r="S69" s="51">
        <f t="shared" si="30"/>
        <v>96.874627221758331</v>
      </c>
      <c r="T69" s="51">
        <f t="shared" si="31"/>
        <v>100</v>
      </c>
      <c r="U69" s="52">
        <v>493</v>
      </c>
      <c r="V69" s="52">
        <f t="shared" si="22"/>
        <v>184</v>
      </c>
      <c r="W69" s="52">
        <v>677</v>
      </c>
      <c r="X69" s="51">
        <f t="shared" si="17"/>
        <v>100.2962962962963</v>
      </c>
      <c r="Y69" s="64">
        <v>7444</v>
      </c>
      <c r="Z69" s="51">
        <f t="shared" si="8"/>
        <v>96.574987026466005</v>
      </c>
      <c r="AA69" s="64">
        <v>204</v>
      </c>
      <c r="AB69" s="51">
        <f t="shared" si="32"/>
        <v>100</v>
      </c>
      <c r="AC69" s="64">
        <v>264</v>
      </c>
      <c r="AD69" s="51">
        <f t="shared" si="26"/>
        <v>94.623655913978496</v>
      </c>
      <c r="AE69" s="64">
        <v>7912</v>
      </c>
      <c r="AF69" s="53">
        <f t="shared" si="9"/>
        <v>96.593822488096691</v>
      </c>
      <c r="AG69" s="6"/>
    </row>
    <row r="70" spans="1:33" ht="12" customHeight="1">
      <c r="A70" s="6"/>
      <c r="B70" s="43" t="s">
        <v>52</v>
      </c>
      <c r="C70" s="83" t="s">
        <v>102</v>
      </c>
      <c r="D70" s="80">
        <v>1795</v>
      </c>
      <c r="E70" s="55">
        <f t="shared" si="27"/>
        <v>100.61659192825113</v>
      </c>
      <c r="F70" s="55">
        <f t="shared" si="11"/>
        <v>21.652593486127866</v>
      </c>
      <c r="G70" s="66">
        <v>2856</v>
      </c>
      <c r="H70" s="66">
        <v>805</v>
      </c>
      <c r="I70" s="66">
        <v>3661</v>
      </c>
      <c r="J70" s="55">
        <f t="shared" si="28"/>
        <v>100.71526822558458</v>
      </c>
      <c r="K70" s="55">
        <f t="shared" si="12"/>
        <v>44.161640530759946</v>
      </c>
      <c r="L70" s="66">
        <v>1197</v>
      </c>
      <c r="M70" s="55">
        <f t="shared" ref="M70:M74" si="33">L70/L69*100</f>
        <v>105.27704485488127</v>
      </c>
      <c r="N70" s="104">
        <f t="shared" si="5"/>
        <v>14.439083232810615</v>
      </c>
      <c r="O70" s="99">
        <f t="shared" si="23"/>
        <v>1637</v>
      </c>
      <c r="P70" s="55">
        <f t="shared" si="29"/>
        <v>104.60063897763578</v>
      </c>
      <c r="Q70" s="55">
        <f t="shared" si="6"/>
        <v>19.746682750301567</v>
      </c>
      <c r="R70" s="66">
        <v>8290</v>
      </c>
      <c r="S70" s="55">
        <f t="shared" si="30"/>
        <v>102.08102450437137</v>
      </c>
      <c r="T70" s="55">
        <f t="shared" si="31"/>
        <v>100</v>
      </c>
      <c r="U70" s="57">
        <v>601</v>
      </c>
      <c r="V70" s="57">
        <f t="shared" si="22"/>
        <v>191</v>
      </c>
      <c r="W70" s="57">
        <v>792</v>
      </c>
      <c r="X70" s="55">
        <f t="shared" si="17"/>
        <v>116.98670605612998</v>
      </c>
      <c r="Y70" s="66">
        <v>7498</v>
      </c>
      <c r="Z70" s="55">
        <f>Y70/Y69*100</f>
        <v>100.72541644277271</v>
      </c>
      <c r="AA70" s="66">
        <v>206</v>
      </c>
      <c r="AB70" s="55">
        <f t="shared" si="32"/>
        <v>100.98039215686273</v>
      </c>
      <c r="AC70" s="66">
        <v>255</v>
      </c>
      <c r="AD70" s="55">
        <f t="shared" si="26"/>
        <v>96.590909090909093</v>
      </c>
      <c r="AE70" s="66">
        <v>7959</v>
      </c>
      <c r="AF70" s="58">
        <f t="shared" si="9"/>
        <v>100.59403437815975</v>
      </c>
      <c r="AG70" s="6"/>
    </row>
    <row r="71" spans="1:33" ht="12" customHeight="1">
      <c r="A71" s="6"/>
      <c r="B71" s="41" t="s">
        <v>54</v>
      </c>
      <c r="C71" s="84" t="s">
        <v>103</v>
      </c>
      <c r="D71" s="81">
        <v>1770</v>
      </c>
      <c r="E71" s="68">
        <f t="shared" si="27"/>
        <v>98.607242339832865</v>
      </c>
      <c r="F71" s="68">
        <f>D71/R71*100</f>
        <v>21.01888136800855</v>
      </c>
      <c r="G71" s="69">
        <v>3028</v>
      </c>
      <c r="H71" s="69">
        <v>775</v>
      </c>
      <c r="I71" s="69">
        <v>3803</v>
      </c>
      <c r="J71" s="68">
        <f>I71/I70*100</f>
        <v>103.87872166074843</v>
      </c>
      <c r="K71" s="68">
        <f>I71/R71*100</f>
        <v>45.160907255670345</v>
      </c>
      <c r="L71" s="67">
        <v>1206</v>
      </c>
      <c r="M71" s="68">
        <f t="shared" si="33"/>
        <v>100.75187969924812</v>
      </c>
      <c r="N71" s="105">
        <f>L71/R71*100</f>
        <v>14.321339508371928</v>
      </c>
      <c r="O71" s="100">
        <f t="shared" si="23"/>
        <v>1642</v>
      </c>
      <c r="P71" s="68">
        <f>O71/O70*100</f>
        <v>100.30543677458765</v>
      </c>
      <c r="Q71" s="68">
        <f>O71/R71*100</f>
        <v>19.498871867949173</v>
      </c>
      <c r="R71" s="67">
        <v>8421</v>
      </c>
      <c r="S71" s="68">
        <f>R71/R70*100</f>
        <v>101.58021712907117</v>
      </c>
      <c r="T71" s="68">
        <v>100</v>
      </c>
      <c r="U71" s="70">
        <v>586</v>
      </c>
      <c r="V71" s="70">
        <f t="shared" si="22"/>
        <v>187</v>
      </c>
      <c r="W71" s="70">
        <v>773</v>
      </c>
      <c r="X71" s="68">
        <f>W71/W70*100</f>
        <v>97.601010101010104</v>
      </c>
      <c r="Y71" s="67">
        <v>7648</v>
      </c>
      <c r="Z71" s="68">
        <f>Y71/Y70*100</f>
        <v>102.0005334755935</v>
      </c>
      <c r="AA71" s="67">
        <v>195</v>
      </c>
      <c r="AB71" s="68">
        <f>AA71/AA70*100</f>
        <v>94.660194174757279</v>
      </c>
      <c r="AC71" s="67">
        <v>237</v>
      </c>
      <c r="AD71" s="68">
        <f t="shared" ref="AD71:AD76" si="34">AC71/AC70*100</f>
        <v>92.941176470588232</v>
      </c>
      <c r="AE71" s="67">
        <v>8080</v>
      </c>
      <c r="AF71" s="71">
        <f t="shared" ref="AF71:AF76" si="35">AE71/AE70*100</f>
        <v>101.52029149390627</v>
      </c>
      <c r="AG71" s="6"/>
    </row>
    <row r="72" spans="1:33" ht="12" customHeight="1">
      <c r="A72" s="6"/>
      <c r="B72" s="39">
        <v>2012</v>
      </c>
      <c r="C72" s="48">
        <v>24</v>
      </c>
      <c r="D72" s="79">
        <v>1757</v>
      </c>
      <c r="E72" s="51">
        <f t="shared" si="27"/>
        <v>99.265536723163834</v>
      </c>
      <c r="F72" s="51">
        <f t="shared" si="11"/>
        <v>20.800284124541257</v>
      </c>
      <c r="G72" s="72">
        <v>3135</v>
      </c>
      <c r="H72" s="72">
        <v>747</v>
      </c>
      <c r="I72" s="72">
        <v>3882</v>
      </c>
      <c r="J72" s="51">
        <f t="shared" si="28"/>
        <v>102.07730738890351</v>
      </c>
      <c r="K72" s="51">
        <f t="shared" si="12"/>
        <v>45.957144548360361</v>
      </c>
      <c r="L72" s="64">
        <v>1207</v>
      </c>
      <c r="M72" s="51">
        <f t="shared" si="33"/>
        <v>100.08291873963515</v>
      </c>
      <c r="N72" s="78">
        <f t="shared" si="5"/>
        <v>14.289096720729253</v>
      </c>
      <c r="O72" s="98">
        <f t="shared" si="23"/>
        <v>1601</v>
      </c>
      <c r="P72" s="51">
        <f t="shared" si="29"/>
        <v>97.503045066991476</v>
      </c>
      <c r="Q72" s="51">
        <f t="shared" si="6"/>
        <v>18.953474606369124</v>
      </c>
      <c r="R72" s="64">
        <v>8447</v>
      </c>
      <c r="S72" s="51">
        <f>R72/R71*100</f>
        <v>100.30875192969957</v>
      </c>
      <c r="T72" s="51">
        <v>100</v>
      </c>
      <c r="U72" s="52">
        <v>611</v>
      </c>
      <c r="V72" s="52">
        <f t="shared" si="22"/>
        <v>180</v>
      </c>
      <c r="W72" s="52">
        <v>791</v>
      </c>
      <c r="X72" s="51">
        <f>W72/W71*100</f>
        <v>102.32858990944374</v>
      </c>
      <c r="Y72" s="64">
        <v>7656</v>
      </c>
      <c r="Z72" s="51">
        <f>Y72/Y71*100</f>
        <v>100.10460251046025</v>
      </c>
      <c r="AA72" s="64">
        <v>201</v>
      </c>
      <c r="AB72" s="51">
        <f>AA72/AA71*100</f>
        <v>103.07692307692307</v>
      </c>
      <c r="AC72" s="64">
        <v>231</v>
      </c>
      <c r="AD72" s="51">
        <f t="shared" si="34"/>
        <v>97.468354430379748</v>
      </c>
      <c r="AE72" s="64">
        <v>8088</v>
      </c>
      <c r="AF72" s="73">
        <f t="shared" si="35"/>
        <v>100.0990099009901</v>
      </c>
      <c r="AG72" s="6"/>
    </row>
    <row r="73" spans="1:33" ht="12" customHeight="1">
      <c r="A73" s="6"/>
      <c r="B73" s="39">
        <v>2013</v>
      </c>
      <c r="C73" s="48">
        <v>25</v>
      </c>
      <c r="D73" s="82">
        <v>1748</v>
      </c>
      <c r="E73" s="75">
        <f t="shared" si="27"/>
        <v>99.487763232783152</v>
      </c>
      <c r="F73" s="75">
        <f t="shared" ref="F73" si="36">D73/R73*100</f>
        <v>20.050470291351228</v>
      </c>
      <c r="G73" s="76">
        <v>3394</v>
      </c>
      <c r="H73" s="76">
        <v>767</v>
      </c>
      <c r="I73" s="76">
        <v>4161</v>
      </c>
      <c r="J73" s="75">
        <f t="shared" si="28"/>
        <v>107.1870170015456</v>
      </c>
      <c r="K73" s="75">
        <f t="shared" si="12"/>
        <v>47.728836889194767</v>
      </c>
      <c r="L73" s="74">
        <v>1179</v>
      </c>
      <c r="M73" s="75">
        <f t="shared" si="33"/>
        <v>97.680198840099422</v>
      </c>
      <c r="N73" s="75">
        <f t="shared" ref="N73" si="37">L73/R73*100</f>
        <v>13.523743977976599</v>
      </c>
      <c r="O73" s="101">
        <f t="shared" si="23"/>
        <v>1630</v>
      </c>
      <c r="P73" s="75">
        <f t="shared" si="29"/>
        <v>101.81136789506557</v>
      </c>
      <c r="Q73" s="75">
        <f t="shared" si="6"/>
        <v>18.696948841477404</v>
      </c>
      <c r="R73" s="74">
        <v>8718</v>
      </c>
      <c r="S73" s="75">
        <f t="shared" si="30"/>
        <v>103.20823961169646</v>
      </c>
      <c r="T73" s="75">
        <v>100</v>
      </c>
      <c r="U73" s="77">
        <v>717</v>
      </c>
      <c r="V73" s="77">
        <f t="shared" si="22"/>
        <v>186</v>
      </c>
      <c r="W73" s="77">
        <v>903</v>
      </c>
      <c r="X73" s="75">
        <f t="shared" ref="X73:X74" si="38">W73/W72*100</f>
        <v>114.15929203539822</v>
      </c>
      <c r="Y73" s="74">
        <v>7815</v>
      </c>
      <c r="Z73" s="75">
        <f t="shared" ref="Z73:AB73" si="39">Y73/Y72*100</f>
        <v>102.07680250783699</v>
      </c>
      <c r="AA73" s="74">
        <v>198</v>
      </c>
      <c r="AB73" s="75">
        <f t="shared" si="39"/>
        <v>98.507462686567166</v>
      </c>
      <c r="AC73" s="74">
        <v>234</v>
      </c>
      <c r="AD73" s="78">
        <f t="shared" si="34"/>
        <v>101.29870129870129</v>
      </c>
      <c r="AE73" s="74">
        <v>8247</v>
      </c>
      <c r="AF73" s="73">
        <f t="shared" si="35"/>
        <v>101.96587537091987</v>
      </c>
      <c r="AG73" s="6"/>
    </row>
    <row r="74" spans="1:33" ht="12" customHeight="1">
      <c r="A74" s="6"/>
      <c r="B74" s="39">
        <v>2014</v>
      </c>
      <c r="C74" s="48">
        <v>26</v>
      </c>
      <c r="D74" s="82">
        <v>1748</v>
      </c>
      <c r="E74" s="75">
        <f>D74/D73*100</f>
        <v>100</v>
      </c>
      <c r="F74" s="75">
        <f t="shared" ref="F74:F79" si="40">D74/R74*100</f>
        <v>19.820841365234156</v>
      </c>
      <c r="G74" s="76">
        <v>3499</v>
      </c>
      <c r="H74" s="76">
        <v>774</v>
      </c>
      <c r="I74" s="76">
        <v>4273</v>
      </c>
      <c r="J74" s="75">
        <f>I74/I73*100</f>
        <v>102.69166065849555</v>
      </c>
      <c r="K74" s="75">
        <f t="shared" ref="K74:K79" si="41">I74/R74*100</f>
        <v>48.452205465472275</v>
      </c>
      <c r="L74" s="74">
        <v>1129</v>
      </c>
      <c r="M74" s="75">
        <f t="shared" si="33"/>
        <v>95.759117896522469</v>
      </c>
      <c r="N74" s="75">
        <f t="shared" ref="N74:N75" si="42">L74/R74*100</f>
        <v>12.80190497788865</v>
      </c>
      <c r="O74" s="101">
        <f t="shared" si="23"/>
        <v>1669</v>
      </c>
      <c r="P74" s="75">
        <f>O74/O73*100</f>
        <v>102.39263803680983</v>
      </c>
      <c r="Q74" s="75">
        <f t="shared" ref="Q74" si="43">O74/R74*100</f>
        <v>18.925048191404922</v>
      </c>
      <c r="R74" s="74">
        <v>8819</v>
      </c>
      <c r="S74" s="75">
        <f t="shared" si="30"/>
        <v>101.15852259692591</v>
      </c>
      <c r="T74" s="75">
        <v>100</v>
      </c>
      <c r="U74" s="77">
        <v>773</v>
      </c>
      <c r="V74" s="77">
        <f t="shared" si="22"/>
        <v>182</v>
      </c>
      <c r="W74" s="77">
        <v>955</v>
      </c>
      <c r="X74" s="75">
        <f t="shared" si="38"/>
        <v>105.75858250276855</v>
      </c>
      <c r="Y74" s="74">
        <v>7864</v>
      </c>
      <c r="Z74" s="75">
        <f t="shared" ref="Z74:Z80" si="44">Y74/Y73*100</f>
        <v>100.62699936020474</v>
      </c>
      <c r="AA74" s="74">
        <v>190</v>
      </c>
      <c r="AB74" s="75">
        <f t="shared" ref="AB74:AB80" si="45">AA74/AA73*100</f>
        <v>95.959595959595958</v>
      </c>
      <c r="AC74" s="74">
        <v>236</v>
      </c>
      <c r="AD74" s="78">
        <f t="shared" si="34"/>
        <v>100.85470085470085</v>
      </c>
      <c r="AE74" s="74">
        <v>8290</v>
      </c>
      <c r="AF74" s="73">
        <f t="shared" si="35"/>
        <v>100.52140172183826</v>
      </c>
      <c r="AG74" s="6"/>
    </row>
    <row r="75" spans="1:33" ht="12" customHeight="1">
      <c r="A75" s="6"/>
      <c r="B75" s="39">
        <v>2015</v>
      </c>
      <c r="C75" s="48">
        <v>27</v>
      </c>
      <c r="D75" s="92">
        <v>1716</v>
      </c>
      <c r="E75" s="90">
        <f>D75/D74*100</f>
        <v>98.169336384439347</v>
      </c>
      <c r="F75" s="90">
        <f t="shared" si="40"/>
        <v>19.888734353268429</v>
      </c>
      <c r="G75" s="93">
        <v>3362</v>
      </c>
      <c r="H75" s="93">
        <v>771</v>
      </c>
      <c r="I75" s="93">
        <v>4133</v>
      </c>
      <c r="J75" s="90">
        <f>I75/I74*100</f>
        <v>96.723613386379597</v>
      </c>
      <c r="K75" s="90">
        <f t="shared" si="41"/>
        <v>47.902178952248491</v>
      </c>
      <c r="L75" s="91">
        <v>1122</v>
      </c>
      <c r="M75" s="90">
        <f>L75/L74*100</f>
        <v>99.379982285208143</v>
      </c>
      <c r="N75" s="90">
        <f t="shared" si="42"/>
        <v>13.004172461752434</v>
      </c>
      <c r="O75" s="102">
        <f t="shared" si="23"/>
        <v>1657</v>
      </c>
      <c r="P75" s="90">
        <f>O75/O74*100</f>
        <v>99.281006590772918</v>
      </c>
      <c r="Q75" s="90">
        <f>O75/R75*100</f>
        <v>19.204914232730644</v>
      </c>
      <c r="R75" s="91">
        <v>8628</v>
      </c>
      <c r="S75" s="90">
        <f>R75/R74*100</f>
        <v>97.834221567071097</v>
      </c>
      <c r="T75" s="90">
        <v>100</v>
      </c>
      <c r="U75" s="89">
        <v>1068</v>
      </c>
      <c r="V75" s="89">
        <f t="shared" si="22"/>
        <v>169</v>
      </c>
      <c r="W75" s="89">
        <v>1237</v>
      </c>
      <c r="X75" s="131">
        <f>W75/W74*100</f>
        <v>129.52879581151834</v>
      </c>
      <c r="Y75" s="91">
        <v>7391</v>
      </c>
      <c r="Z75" s="90">
        <f t="shared" si="44"/>
        <v>93.985249237029507</v>
      </c>
      <c r="AA75" s="91">
        <v>193</v>
      </c>
      <c r="AB75" s="90">
        <f t="shared" si="45"/>
        <v>101.57894736842105</v>
      </c>
      <c r="AC75" s="91">
        <v>228</v>
      </c>
      <c r="AD75" s="95">
        <f t="shared" si="34"/>
        <v>96.610169491525426</v>
      </c>
      <c r="AE75" s="91">
        <v>7812</v>
      </c>
      <c r="AF75" s="94">
        <f t="shared" si="35"/>
        <v>94.234016887816651</v>
      </c>
      <c r="AG75" s="6"/>
    </row>
    <row r="76" spans="1:33" ht="12" customHeight="1">
      <c r="B76" s="121">
        <v>2016</v>
      </c>
      <c r="C76" s="128">
        <v>28</v>
      </c>
      <c r="D76" s="140">
        <v>1774</v>
      </c>
      <c r="E76" s="141">
        <f>D76/D75*100</f>
        <v>103.37995337995338</v>
      </c>
      <c r="F76" s="141">
        <f t="shared" si="40"/>
        <v>19.921392476137001</v>
      </c>
      <c r="G76" s="142">
        <v>3310</v>
      </c>
      <c r="H76" s="142">
        <v>772</v>
      </c>
      <c r="I76" s="142">
        <v>4082</v>
      </c>
      <c r="J76" s="141">
        <f>I76/I75*100</f>
        <v>98.766029518509555</v>
      </c>
      <c r="K76" s="141">
        <f t="shared" si="41"/>
        <v>45.839416058394164</v>
      </c>
      <c r="L76" s="143">
        <v>1302</v>
      </c>
      <c r="M76" s="141">
        <f>L76/L75*100</f>
        <v>116.04278074866311</v>
      </c>
      <c r="N76" s="141">
        <f t="shared" ref="N76:N77" si="46">L76/R76*100</f>
        <v>14.620999438517687</v>
      </c>
      <c r="O76" s="143">
        <f t="shared" si="23"/>
        <v>1747</v>
      </c>
      <c r="P76" s="141">
        <f>O76/O75*100</f>
        <v>105.43150271575136</v>
      </c>
      <c r="Q76" s="141">
        <f t="shared" ref="Q76" si="47">O76/R76*100</f>
        <v>19.618192026951149</v>
      </c>
      <c r="R76" s="143">
        <v>8905</v>
      </c>
      <c r="S76" s="141">
        <f>R76/R75*100</f>
        <v>103.21047751506723</v>
      </c>
      <c r="T76" s="141">
        <v>100</v>
      </c>
      <c r="U76" s="144">
        <v>1387</v>
      </c>
      <c r="V76" s="144">
        <f t="shared" si="22"/>
        <v>168</v>
      </c>
      <c r="W76" s="144">
        <v>1555</v>
      </c>
      <c r="X76" s="90">
        <f t="shared" ref="X76:X78" si="48">W76/W75*100</f>
        <v>125.70735650767988</v>
      </c>
      <c r="Y76" s="143">
        <v>7350</v>
      </c>
      <c r="Z76" s="141">
        <f t="shared" si="44"/>
        <v>99.445271275876067</v>
      </c>
      <c r="AA76" s="143">
        <v>189</v>
      </c>
      <c r="AB76" s="141">
        <f t="shared" si="45"/>
        <v>97.92746113989638</v>
      </c>
      <c r="AC76" s="143">
        <v>248</v>
      </c>
      <c r="AD76" s="141">
        <f t="shared" si="34"/>
        <v>108.77192982456141</v>
      </c>
      <c r="AE76" s="143">
        <v>7787</v>
      </c>
      <c r="AF76" s="145">
        <f t="shared" si="35"/>
        <v>99.679979518689194</v>
      </c>
    </row>
    <row r="77" spans="1:33" ht="12" customHeight="1">
      <c r="B77" s="129">
        <v>2017</v>
      </c>
      <c r="C77" s="130">
        <v>29</v>
      </c>
      <c r="D77" s="102">
        <v>1783</v>
      </c>
      <c r="E77" s="90">
        <f t="shared" ref="E77:E78" si="49">D77/D76*100</f>
        <v>100.50732807215333</v>
      </c>
      <c r="F77" s="90">
        <f t="shared" si="40"/>
        <v>19.300714440355055</v>
      </c>
      <c r="G77" s="93">
        <v>3360</v>
      </c>
      <c r="H77" s="93">
        <v>769</v>
      </c>
      <c r="I77" s="93">
        <v>4129</v>
      </c>
      <c r="J77" s="90">
        <f t="shared" ref="J77:J78" si="50">I77/I76*100</f>
        <v>101.15139637432631</v>
      </c>
      <c r="K77" s="90">
        <f t="shared" si="41"/>
        <v>44.695821606408316</v>
      </c>
      <c r="L77" s="91">
        <v>1513</v>
      </c>
      <c r="M77" s="90">
        <f t="shared" ref="M77:M78" si="51">L77/L76*100</f>
        <v>116.20583717357911</v>
      </c>
      <c r="N77" s="90">
        <f t="shared" si="46"/>
        <v>16.378003896947391</v>
      </c>
      <c r="O77" s="91">
        <f t="shared" ref="O77" si="52">R77-D77-I77-L77</f>
        <v>1813</v>
      </c>
      <c r="P77" s="90">
        <f t="shared" ref="P77:P78" si="53">O77/O76*100</f>
        <v>103.77790497996567</v>
      </c>
      <c r="Q77" s="90">
        <f t="shared" ref="Q77" si="54">O77/R77*100</f>
        <v>19.625460056289239</v>
      </c>
      <c r="R77" s="91">
        <v>9238</v>
      </c>
      <c r="S77" s="90">
        <f t="shared" ref="S77:S78" si="55">R77/R76*100</f>
        <v>103.73947220662549</v>
      </c>
      <c r="T77" s="90">
        <v>100</v>
      </c>
      <c r="U77" s="89">
        <v>1557</v>
      </c>
      <c r="V77" s="89">
        <f t="shared" ref="V77" si="56">W77-U77</f>
        <v>183</v>
      </c>
      <c r="W77" s="89">
        <v>1740</v>
      </c>
      <c r="X77" s="90">
        <f t="shared" si="48"/>
        <v>111.89710610932475</v>
      </c>
      <c r="Y77" s="91">
        <v>7498</v>
      </c>
      <c r="Z77" s="90">
        <f t="shared" si="44"/>
        <v>102.01360544217688</v>
      </c>
      <c r="AA77" s="91">
        <v>193</v>
      </c>
      <c r="AB77" s="90">
        <f t="shared" si="45"/>
        <v>102.11640211640211</v>
      </c>
      <c r="AC77" s="91">
        <v>281</v>
      </c>
      <c r="AD77" s="90">
        <f t="shared" ref="AD77" si="57">AC77/AC76*100</f>
        <v>113.30645161290323</v>
      </c>
      <c r="AE77" s="91">
        <v>7972</v>
      </c>
      <c r="AF77" s="146">
        <f t="shared" ref="AF77" si="58">AE77/AE76*100</f>
        <v>102.37575446256582</v>
      </c>
    </row>
    <row r="78" spans="1:33" ht="12" customHeight="1">
      <c r="B78" s="129">
        <v>2018</v>
      </c>
      <c r="C78" s="130">
        <v>30</v>
      </c>
      <c r="D78" s="102">
        <v>1741</v>
      </c>
      <c r="E78" s="90">
        <f t="shared" si="49"/>
        <v>97.644419517666861</v>
      </c>
      <c r="F78" s="90">
        <f t="shared" si="40"/>
        <v>18.390197528256046</v>
      </c>
      <c r="G78" s="93">
        <v>3398</v>
      </c>
      <c r="H78" s="93">
        <v>748</v>
      </c>
      <c r="I78" s="93">
        <v>4146</v>
      </c>
      <c r="J78" s="90">
        <f t="shared" si="50"/>
        <v>100.41172196657786</v>
      </c>
      <c r="K78" s="90">
        <f t="shared" si="41"/>
        <v>43.794232597443752</v>
      </c>
      <c r="L78" s="91">
        <v>1695</v>
      </c>
      <c r="M78" s="90">
        <f t="shared" si="51"/>
        <v>112.02908129543951</v>
      </c>
      <c r="N78" s="90">
        <f t="shared" ref="N78" si="59">L78/R78*100</f>
        <v>17.904299144396322</v>
      </c>
      <c r="O78" s="91">
        <f t="shared" ref="O78" si="60">R78-D78-I78-L78</f>
        <v>1885</v>
      </c>
      <c r="P78" s="90">
        <f t="shared" si="53"/>
        <v>103.97131825703254</v>
      </c>
      <c r="Q78" s="90">
        <f t="shared" ref="Q78" si="61">O78/R78*100</f>
        <v>19.911270729903876</v>
      </c>
      <c r="R78" s="91">
        <v>9467</v>
      </c>
      <c r="S78" s="90">
        <f t="shared" si="55"/>
        <v>102.47889153496428</v>
      </c>
      <c r="T78" s="90">
        <v>100</v>
      </c>
      <c r="U78" s="89">
        <v>1692</v>
      </c>
      <c r="V78" s="89">
        <f t="shared" ref="V78" si="62">W78-U78</f>
        <v>181</v>
      </c>
      <c r="W78" s="89">
        <v>1873</v>
      </c>
      <c r="X78" s="90">
        <f t="shared" si="48"/>
        <v>107.64367816091954</v>
      </c>
      <c r="Y78" s="91">
        <v>7594</v>
      </c>
      <c r="Z78" s="90">
        <f t="shared" si="44"/>
        <v>101.28034142437983</v>
      </c>
      <c r="AA78" s="91">
        <f>47+135</f>
        <v>182</v>
      </c>
      <c r="AB78" s="90">
        <f t="shared" si="45"/>
        <v>94.300518134715034</v>
      </c>
      <c r="AC78" s="91">
        <f>30+262</f>
        <v>292</v>
      </c>
      <c r="AD78" s="90">
        <f t="shared" ref="AD78" si="63">AC78/AC77*100</f>
        <v>103.91459074733096</v>
      </c>
      <c r="AE78" s="91">
        <v>8068</v>
      </c>
      <c r="AF78" s="146">
        <f t="shared" ref="AF78" si="64">AE78/AE77*100</f>
        <v>101.2042147516307</v>
      </c>
    </row>
    <row r="79" spans="1:33" ht="12" customHeight="1">
      <c r="B79" s="129">
        <v>2019</v>
      </c>
      <c r="C79" s="130" t="s">
        <v>123</v>
      </c>
      <c r="D79" s="102">
        <v>1735</v>
      </c>
      <c r="E79" s="90">
        <f t="shared" ref="E79" si="65">D79/D78*100</f>
        <v>99.655370476737502</v>
      </c>
      <c r="F79" s="90">
        <f t="shared" si="40"/>
        <v>17.969963749352665</v>
      </c>
      <c r="G79" s="93">
        <v>3458</v>
      </c>
      <c r="H79" s="93">
        <v>800</v>
      </c>
      <c r="I79" s="93">
        <v>4258</v>
      </c>
      <c r="J79" s="90">
        <f t="shared" ref="J79" si="66">I79/I78*100</f>
        <v>102.70139893873613</v>
      </c>
      <c r="K79" s="90">
        <f t="shared" si="41"/>
        <v>44.101501812532369</v>
      </c>
      <c r="L79" s="91">
        <v>1772</v>
      </c>
      <c r="M79" s="90">
        <f t="shared" ref="M79" si="67">L79/L78*100</f>
        <v>104.54277286135694</v>
      </c>
      <c r="N79" s="90">
        <f t="shared" ref="N79" si="68">L79/R79*100</f>
        <v>18.353184878301398</v>
      </c>
      <c r="O79" s="91">
        <f t="shared" ref="O79" si="69">R79-D79-I79-L79</f>
        <v>1890</v>
      </c>
      <c r="P79" s="90">
        <f t="shared" ref="P79" si="70">O79/O78*100</f>
        <v>100.26525198938991</v>
      </c>
      <c r="Q79" s="90">
        <f t="shared" ref="Q79" si="71">O79/R79*100</f>
        <v>19.575349559813567</v>
      </c>
      <c r="R79" s="91">
        <v>9655</v>
      </c>
      <c r="S79" s="90">
        <f t="shared" ref="S79" si="72">R79/R78*100</f>
        <v>101.98584556881801</v>
      </c>
      <c r="T79" s="90">
        <v>100</v>
      </c>
      <c r="U79" s="89">
        <v>1697</v>
      </c>
      <c r="V79" s="89">
        <f t="shared" ref="V79" si="73">W79-U79</f>
        <v>189</v>
      </c>
      <c r="W79" s="89">
        <v>1886</v>
      </c>
      <c r="X79" s="90">
        <f t="shared" ref="X79" si="74">W79/W78*100</f>
        <v>100.69407367859048</v>
      </c>
      <c r="Y79" s="91">
        <v>7769</v>
      </c>
      <c r="Z79" s="90">
        <f t="shared" si="44"/>
        <v>102.30445088227549</v>
      </c>
      <c r="AA79" s="91">
        <f>46+135</f>
        <v>181</v>
      </c>
      <c r="AB79" s="90">
        <f t="shared" si="45"/>
        <v>99.45054945054946</v>
      </c>
      <c r="AC79" s="91">
        <f>29+257</f>
        <v>286</v>
      </c>
      <c r="AD79" s="90">
        <f t="shared" ref="AD79" si="75">AC79/AC78*100</f>
        <v>97.945205479452056</v>
      </c>
      <c r="AE79" s="91">
        <v>8236</v>
      </c>
      <c r="AF79" s="146">
        <f t="shared" ref="AF79" si="76">AE79/AE78*100</f>
        <v>102.08230044620723</v>
      </c>
    </row>
    <row r="80" spans="1:33" ht="12" customHeight="1">
      <c r="B80" s="129">
        <v>2020</v>
      </c>
      <c r="C80" s="130">
        <v>2</v>
      </c>
      <c r="D80" s="102">
        <v>1692</v>
      </c>
      <c r="E80" s="90">
        <f t="shared" ref="E80" si="77">D80/D79*100</f>
        <v>97.521613832853021</v>
      </c>
      <c r="F80" s="90">
        <f t="shared" ref="F80" si="78">D80/R80*100</f>
        <v>17.497414684591519</v>
      </c>
      <c r="G80" s="93">
        <v>3515</v>
      </c>
      <c r="H80" s="93">
        <v>793</v>
      </c>
      <c r="I80" s="93">
        <v>4308</v>
      </c>
      <c r="J80" s="90">
        <f t="shared" ref="J80" si="79">I80/I79*100</f>
        <v>101.17426021606389</v>
      </c>
      <c r="K80" s="90">
        <f t="shared" ref="K80" si="80">I80/R80*100</f>
        <v>44.550155118924515</v>
      </c>
      <c r="L80" s="91">
        <v>1781</v>
      </c>
      <c r="M80" s="90">
        <f t="shared" ref="M80" si="81">L80/L79*100</f>
        <v>100.50790067720089</v>
      </c>
      <c r="N80" s="90">
        <f t="shared" ref="N80" si="82">L80/R80*100</f>
        <v>18.41778697001034</v>
      </c>
      <c r="O80" s="91">
        <f t="shared" ref="O80" si="83">R80-D80-I80-L80</f>
        <v>1889</v>
      </c>
      <c r="P80" s="90">
        <f t="shared" ref="P80" si="84">O80/O79*100</f>
        <v>99.94708994708995</v>
      </c>
      <c r="Q80" s="90">
        <f t="shared" ref="Q80" si="85">O80/R80*100</f>
        <v>19.53464322647363</v>
      </c>
      <c r="R80" s="91">
        <v>9670</v>
      </c>
      <c r="S80" s="90">
        <f t="shared" ref="S80" si="86">R80/R79*100</f>
        <v>100.15535991714137</v>
      </c>
      <c r="T80" s="90">
        <v>100</v>
      </c>
      <c r="U80" s="89">
        <v>1497</v>
      </c>
      <c r="V80" s="89">
        <f t="shared" ref="V80" si="87">W80-U80</f>
        <v>187</v>
      </c>
      <c r="W80" s="89">
        <v>1684</v>
      </c>
      <c r="X80" s="90">
        <f t="shared" ref="X80" si="88">W80/W79*100</f>
        <v>89.289501590668081</v>
      </c>
      <c r="Y80" s="91">
        <v>7986</v>
      </c>
      <c r="Z80" s="90">
        <f t="shared" si="44"/>
        <v>102.79315227184966</v>
      </c>
      <c r="AA80" s="91">
        <v>173</v>
      </c>
      <c r="AB80" s="90">
        <f t="shared" si="45"/>
        <v>95.58011049723757</v>
      </c>
      <c r="AC80" s="91">
        <v>282</v>
      </c>
      <c r="AD80" s="90">
        <f t="shared" ref="AD80" si="89">AC80/AC79*100</f>
        <v>98.6013986013986</v>
      </c>
      <c r="AE80" s="91">
        <v>8441</v>
      </c>
      <c r="AF80" s="146">
        <f t="shared" ref="AF80" si="90">AE80/AE79*100</f>
        <v>102.48907236522584</v>
      </c>
    </row>
    <row r="81" spans="2:32" ht="12" customHeight="1">
      <c r="B81" s="121">
        <v>2021</v>
      </c>
      <c r="C81" s="128">
        <v>3</v>
      </c>
      <c r="D81" s="127">
        <v>1645</v>
      </c>
      <c r="E81" s="123">
        <f t="shared" ref="E81" si="91">D81/D80*100</f>
        <v>97.222222222222214</v>
      </c>
      <c r="F81" s="123">
        <f t="shared" ref="F81" si="92">D81/R81*100</f>
        <v>16.542638777152053</v>
      </c>
      <c r="G81" s="124">
        <v>3843</v>
      </c>
      <c r="H81" s="124">
        <v>796</v>
      </c>
      <c r="I81" s="124">
        <v>4639</v>
      </c>
      <c r="J81" s="123">
        <f t="shared" ref="J81" si="93">I81/I80*100</f>
        <v>107.68337975858869</v>
      </c>
      <c r="K81" s="123">
        <f t="shared" ref="K81" si="94">I81/R81*100</f>
        <v>46.651246983105388</v>
      </c>
      <c r="L81" s="122">
        <v>1715</v>
      </c>
      <c r="M81" s="123">
        <f t="shared" ref="M81" si="95">L81/L80*100</f>
        <v>96.294216732172927</v>
      </c>
      <c r="N81" s="123">
        <f t="shared" ref="N81" si="96">L81/R81*100</f>
        <v>17.246580852775541</v>
      </c>
      <c r="O81" s="122">
        <f t="shared" ref="O81" si="97">R81-D81-I81-L81</f>
        <v>1945</v>
      </c>
      <c r="P81" s="123">
        <f t="shared" ref="P81" si="98">O81/O80*100</f>
        <v>102.96453149814717</v>
      </c>
      <c r="Q81" s="123">
        <f t="shared" ref="Q81" si="99">O81/R81*100</f>
        <v>19.559533386967015</v>
      </c>
      <c r="R81" s="122">
        <v>9944</v>
      </c>
      <c r="S81" s="123">
        <f t="shared" ref="S81" si="100">R81/R80*100</f>
        <v>102.8335056876939</v>
      </c>
      <c r="T81" s="123">
        <v>100</v>
      </c>
      <c r="U81" s="125">
        <v>1398</v>
      </c>
      <c r="V81" s="125">
        <f t="shared" ref="V81" si="101">W81-U81</f>
        <v>197</v>
      </c>
      <c r="W81" s="125">
        <v>1595</v>
      </c>
      <c r="X81" s="123">
        <f t="shared" ref="X81" si="102">W81/W80*100</f>
        <v>94.714964370546312</v>
      </c>
      <c r="Y81" s="122">
        <v>8349</v>
      </c>
      <c r="Z81" s="123">
        <f t="shared" ref="Z81" si="103">Y81/Y80*100</f>
        <v>104.54545454545455</v>
      </c>
      <c r="AA81" s="122">
        <v>168</v>
      </c>
      <c r="AB81" s="123">
        <f t="shared" ref="AB81" si="104">AA81/AA80*100</f>
        <v>97.109826589595372</v>
      </c>
      <c r="AC81" s="122">
        <v>286</v>
      </c>
      <c r="AD81" s="123">
        <f t="shared" ref="AD81" si="105">AC81/AC80*100</f>
        <v>101.41843971631207</v>
      </c>
      <c r="AE81" s="122">
        <v>8803</v>
      </c>
      <c r="AF81" s="126">
        <f t="shared" ref="AF81" si="106">AE81/AE80*100</f>
        <v>104.28859139912332</v>
      </c>
    </row>
    <row r="82" spans="2:32" ht="12" customHeight="1">
      <c r="B82" s="129">
        <v>2022</v>
      </c>
      <c r="C82" s="130">
        <v>4</v>
      </c>
      <c r="D82" s="175">
        <v>1576</v>
      </c>
      <c r="E82" s="176">
        <f t="shared" ref="E82" si="107">D82/D81*100</f>
        <v>95.805471124620055</v>
      </c>
      <c r="F82" s="176">
        <f t="shared" ref="F82" si="108">D82/R82*100</f>
        <v>15.250628991677956</v>
      </c>
      <c r="G82" s="177">
        <v>4388</v>
      </c>
      <c r="H82" s="177">
        <v>773</v>
      </c>
      <c r="I82" s="177">
        <v>5161</v>
      </c>
      <c r="J82" s="176">
        <f t="shared" ref="J82" si="109">I82/I81*100</f>
        <v>111.25242509161457</v>
      </c>
      <c r="K82" s="176">
        <f t="shared" ref="K82" si="110">I82/R82*100</f>
        <v>49.941939229727119</v>
      </c>
      <c r="L82" s="178">
        <v>1578</v>
      </c>
      <c r="M82" s="176">
        <f t="shared" ref="M82" si="111">L82/L81*100</f>
        <v>92.011661807580168</v>
      </c>
      <c r="N82" s="176">
        <f t="shared" ref="N82" si="112">L82/R82*100</f>
        <v>15.269982581768918</v>
      </c>
      <c r="O82" s="178">
        <f t="shared" ref="O82" si="113">R82-D82-I82-L82</f>
        <v>2019</v>
      </c>
      <c r="P82" s="176">
        <f t="shared" ref="P82" si="114">O82/O81*100</f>
        <v>103.80462724935732</v>
      </c>
      <c r="Q82" s="176">
        <f t="shared" ref="Q82" si="115">O82/R82*100</f>
        <v>19.537449196826014</v>
      </c>
      <c r="R82" s="178">
        <v>10334</v>
      </c>
      <c r="S82" s="176">
        <f t="shared" ref="S82" si="116">R82/R81*100</f>
        <v>103.92196299275945</v>
      </c>
      <c r="T82" s="176">
        <v>100</v>
      </c>
      <c r="U82" s="179">
        <v>893</v>
      </c>
      <c r="V82" s="179">
        <f t="shared" ref="V82" si="117">W82-U82</f>
        <v>206</v>
      </c>
      <c r="W82" s="179">
        <v>1099</v>
      </c>
      <c r="X82" s="176">
        <f t="shared" ref="X82" si="118">W82/W81*100</f>
        <v>68.902821316614421</v>
      </c>
      <c r="Y82" s="178">
        <v>9235</v>
      </c>
      <c r="Z82" s="176">
        <f t="shared" ref="Z82" si="119">Y82/Y81*100</f>
        <v>110.61204934722721</v>
      </c>
      <c r="AA82" s="178">
        <v>157</v>
      </c>
      <c r="AB82" s="176">
        <f t="shared" ref="AB82" si="120">AA82/AA81*100</f>
        <v>93.452380952380949</v>
      </c>
      <c r="AC82" s="178">
        <v>277</v>
      </c>
      <c r="AD82" s="176">
        <f t="shared" ref="AD82" si="121">AC82/AC81*100</f>
        <v>96.853146853146853</v>
      </c>
      <c r="AE82" s="178">
        <v>9669</v>
      </c>
      <c r="AF82" s="180">
        <f t="shared" ref="AF82" si="122">AE82/AE81*100</f>
        <v>109.83755537884812</v>
      </c>
    </row>
    <row r="83" spans="2:32" ht="12" customHeight="1">
      <c r="B83" s="132">
        <v>2023</v>
      </c>
      <c r="C83" s="133">
        <v>5</v>
      </c>
      <c r="D83" s="134">
        <v>1620</v>
      </c>
      <c r="E83" s="135">
        <f t="shared" ref="E83" si="123">D83/D82*100</f>
        <v>102.79187817258884</v>
      </c>
      <c r="F83" s="135">
        <f t="shared" ref="F83" si="124">D83/R83*100</f>
        <v>15.037593984962406</v>
      </c>
      <c r="G83" s="136">
        <v>4787</v>
      </c>
      <c r="H83" s="136">
        <v>842</v>
      </c>
      <c r="I83" s="136">
        <v>5629</v>
      </c>
      <c r="J83" s="135">
        <f t="shared" ref="J83" si="125">I83/I82*100</f>
        <v>109.06801007556675</v>
      </c>
      <c r="K83" s="135">
        <f t="shared" ref="K83" si="126">I83/R83*100</f>
        <v>52.250997865032957</v>
      </c>
      <c r="L83" s="137">
        <v>1417</v>
      </c>
      <c r="M83" s="135">
        <f t="shared" ref="M83" si="127">L83/L82*100</f>
        <v>89.797211660329538</v>
      </c>
      <c r="N83" s="135">
        <f t="shared" ref="N83" si="128">L83/R83*100</f>
        <v>13.153253504130696</v>
      </c>
      <c r="O83" s="137">
        <f t="shared" ref="O83" si="129">R83-D83-I83-L83</f>
        <v>2107</v>
      </c>
      <c r="P83" s="135">
        <f t="shared" ref="P83" si="130">O83/O82*100</f>
        <v>104.35859336305103</v>
      </c>
      <c r="Q83" s="135">
        <f t="shared" ref="Q83" si="131">O83/R83*100</f>
        <v>19.558154645873945</v>
      </c>
      <c r="R83" s="137">
        <v>10773</v>
      </c>
      <c r="S83" s="135">
        <f t="shared" ref="S83" si="132">R83/R82*100</f>
        <v>104.24811302496613</v>
      </c>
      <c r="T83" s="135">
        <v>100</v>
      </c>
      <c r="U83" s="138">
        <v>797</v>
      </c>
      <c r="V83" s="138">
        <f t="shared" ref="V83" si="133">W83-U83</f>
        <v>205</v>
      </c>
      <c r="W83" s="138">
        <v>1002</v>
      </c>
      <c r="X83" s="135">
        <f t="shared" ref="X83" si="134">W83/W82*100</f>
        <v>91.173794358507735</v>
      </c>
      <c r="Y83" s="137">
        <v>9771</v>
      </c>
      <c r="Z83" s="135">
        <f t="shared" ref="Z83" si="135">Y83/Y82*100</f>
        <v>105.8040064970222</v>
      </c>
      <c r="AA83" s="137">
        <v>157</v>
      </c>
      <c r="AB83" s="135">
        <f t="shared" ref="AB83" si="136">AA83/AA82*100</f>
        <v>100</v>
      </c>
      <c r="AC83" s="137">
        <v>277</v>
      </c>
      <c r="AD83" s="135">
        <f t="shared" ref="AD83" si="137">AC83/AC82*100</f>
        <v>100</v>
      </c>
      <c r="AE83" s="137">
        <v>10179</v>
      </c>
      <c r="AF83" s="139">
        <f t="shared" ref="AF83" si="138">AE83/AE82*100</f>
        <v>105.27458889233634</v>
      </c>
    </row>
    <row r="84" spans="2:32" ht="12" customHeight="1">
      <c r="B84" s="22" t="s">
        <v>104</v>
      </c>
      <c r="C84" s="23"/>
      <c r="D84" s="85"/>
      <c r="E84" s="85"/>
      <c r="F84" s="85"/>
      <c r="G84" s="86"/>
      <c r="H84" s="86"/>
      <c r="I84" s="86"/>
      <c r="J84" s="85"/>
      <c r="K84" s="85"/>
      <c r="L84" s="85"/>
      <c r="M84" s="85"/>
      <c r="N84" s="85"/>
      <c r="O84" s="86"/>
      <c r="P84" s="85"/>
      <c r="Q84" s="85"/>
      <c r="R84" s="87"/>
      <c r="S84" s="85"/>
      <c r="T84" s="85"/>
      <c r="U84" s="85"/>
      <c r="V84" s="88"/>
      <c r="W84" s="85"/>
      <c r="X84" s="85"/>
      <c r="Y84" s="85"/>
      <c r="Z84" s="85"/>
      <c r="AA84" s="85"/>
      <c r="AB84" s="85"/>
      <c r="AC84" s="85"/>
      <c r="AD84" s="85"/>
      <c r="AE84" s="85"/>
      <c r="AF84" s="85"/>
    </row>
    <row r="85" spans="2:32" ht="12" customHeight="1">
      <c r="B85" s="24" t="s">
        <v>122</v>
      </c>
      <c r="C85" s="23"/>
      <c r="G85" s="23"/>
      <c r="H85" s="23"/>
      <c r="I85" s="23"/>
      <c r="K85" s="6"/>
      <c r="O85" s="23"/>
      <c r="V85" s="49"/>
    </row>
    <row r="86" spans="2:32" ht="12" customHeight="1">
      <c r="B86" s="24" t="s">
        <v>105</v>
      </c>
      <c r="C86" s="23"/>
      <c r="G86" s="23"/>
      <c r="H86" s="23"/>
      <c r="I86" s="23"/>
      <c r="K86" s="6"/>
      <c r="L86" s="6"/>
      <c r="O86" s="23"/>
    </row>
    <row r="87" spans="2:32" ht="12" customHeight="1">
      <c r="B87" s="24" t="s">
        <v>115</v>
      </c>
      <c r="C87" s="23"/>
      <c r="G87" s="23"/>
      <c r="H87" s="23"/>
      <c r="I87" s="23"/>
      <c r="O87" s="23"/>
    </row>
    <row r="88" spans="2:32" ht="12" customHeight="1">
      <c r="B88" s="24" t="s">
        <v>106</v>
      </c>
      <c r="C88" s="23"/>
      <c r="G88" s="23"/>
      <c r="H88" s="23"/>
      <c r="I88" s="23"/>
      <c r="O88" s="23"/>
    </row>
    <row r="89" spans="2:32" ht="12" customHeight="1">
      <c r="B89" s="24" t="s">
        <v>107</v>
      </c>
      <c r="C89" s="23"/>
      <c r="G89" s="23"/>
      <c r="H89" s="23"/>
      <c r="I89" s="23"/>
      <c r="O89" s="23"/>
    </row>
    <row r="90" spans="2:32" ht="12" customHeight="1">
      <c r="B90" s="24" t="s">
        <v>108</v>
      </c>
      <c r="C90" s="23"/>
      <c r="G90" s="23"/>
      <c r="H90" s="23"/>
      <c r="I90" s="23"/>
      <c r="O90" s="23"/>
    </row>
    <row r="91" spans="2:32" ht="12" customHeight="1">
      <c r="B91" s="24" t="s">
        <v>109</v>
      </c>
      <c r="C91" s="23"/>
      <c r="G91" s="23"/>
      <c r="H91" s="23"/>
      <c r="I91" s="23"/>
      <c r="O91" s="23"/>
    </row>
    <row r="92" spans="2:32" ht="12" customHeight="1">
      <c r="B92" s="24" t="s">
        <v>110</v>
      </c>
      <c r="C92" s="23"/>
      <c r="G92" s="23"/>
      <c r="H92" s="23"/>
      <c r="I92" s="23"/>
      <c r="O92" s="23"/>
    </row>
    <row r="93" spans="2:32" s="30" customFormat="1" ht="12" customHeight="1">
      <c r="B93" s="23" t="s">
        <v>111</v>
      </c>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row>
    <row r="94" spans="2:32" ht="12" customHeight="1">
      <c r="B94" s="26" t="s">
        <v>113</v>
      </c>
      <c r="C94" s="26"/>
      <c r="D94" s="27"/>
      <c r="E94" s="27"/>
      <c r="F94" s="27"/>
      <c r="G94" s="27"/>
      <c r="H94" s="27"/>
      <c r="I94" s="27"/>
      <c r="J94" s="27"/>
      <c r="K94" s="27"/>
      <c r="L94" s="28"/>
      <c r="M94" s="29"/>
      <c r="N94" s="29"/>
      <c r="O94" s="30"/>
      <c r="P94" s="27"/>
      <c r="Q94" s="27"/>
      <c r="R94" s="27"/>
      <c r="S94" s="27"/>
      <c r="T94" s="27"/>
      <c r="U94" s="27"/>
      <c r="V94" s="27"/>
      <c r="W94" s="27"/>
      <c r="X94" s="27"/>
      <c r="Y94" s="27"/>
      <c r="Z94" s="30"/>
      <c r="AA94" s="30"/>
      <c r="AB94" s="30"/>
      <c r="AC94" s="30"/>
      <c r="AD94" s="30"/>
      <c r="AE94" s="30"/>
      <c r="AF94" s="30"/>
    </row>
    <row r="95" spans="2:32" ht="12" customHeight="1">
      <c r="B95" s="23" t="s">
        <v>117</v>
      </c>
    </row>
    <row r="96" spans="2:32" ht="12" customHeight="1">
      <c r="B96" s="23" t="s">
        <v>118</v>
      </c>
    </row>
    <row r="97" spans="2:32" ht="12" customHeight="1">
      <c r="B97" s="23" t="s">
        <v>119</v>
      </c>
    </row>
    <row r="98" spans="2:32" ht="12" customHeight="1">
      <c r="B98" s="23" t="s">
        <v>120</v>
      </c>
    </row>
    <row r="99" spans="2:32" ht="12" customHeight="1">
      <c r="B99" s="23" t="s">
        <v>121</v>
      </c>
    </row>
    <row r="100" spans="2:32" ht="12" customHeight="1">
      <c r="B100" s="23"/>
      <c r="AF100" s="31" t="s">
        <v>124</v>
      </c>
    </row>
  </sheetData>
  <sheetProtection selectLockedCells="1" selectUnlockedCells="1"/>
  <mergeCells count="17">
    <mergeCell ref="R5:T8"/>
    <mergeCell ref="G6:G9"/>
    <mergeCell ref="H6:H9"/>
    <mergeCell ref="I6:K8"/>
    <mergeCell ref="B5:C9"/>
    <mergeCell ref="D5:F8"/>
    <mergeCell ref="G5:K5"/>
    <mergeCell ref="L5:N8"/>
    <mergeCell ref="O5:Q8"/>
    <mergeCell ref="U5:X5"/>
    <mergeCell ref="Y5:Z8"/>
    <mergeCell ref="AA5:AB8"/>
    <mergeCell ref="AC5:AD8"/>
    <mergeCell ref="AE5:AF8"/>
    <mergeCell ref="U6:U9"/>
    <mergeCell ref="V6:V9"/>
    <mergeCell ref="W6:X8"/>
  </mergeCells>
  <phoneticPr fontId="3"/>
  <pageMargins left="0" right="0" top="0.59055118110236227" bottom="0" header="0.51181102362204722" footer="0.51181102362204722"/>
  <pageSetup paperSize="9" scale="60" firstPageNumber="0" orientation="landscape" errors="blank" horizontalDpi="4294967294" verticalDpi="30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全国</vt:lpstr>
      <vt:lpstr>全国!__xlnm.Print_Area</vt:lpstr>
      <vt:lpstr>全国!__xlnm.Print_Titles</vt:lpstr>
      <vt:lpstr>全国!Print_Area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MDsouken</dc:creator>
  <cp:lastModifiedBy>Windows User</cp:lastModifiedBy>
  <cp:lastPrinted>2020-12-07T05:06:29Z</cp:lastPrinted>
  <dcterms:created xsi:type="dcterms:W3CDTF">2014-08-13T08:10:10Z</dcterms:created>
  <dcterms:modified xsi:type="dcterms:W3CDTF">2024-12-25T04:25:30Z</dcterms:modified>
</cp:coreProperties>
</file>